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<sst xmlns="http://schemas.openxmlformats.org/spreadsheetml/2006/main" count="286" uniqueCount="106">
  <si>
    <t>одержувачі</t>
  </si>
  <si>
    <t>УЖКГБ</t>
  </si>
  <si>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</si>
  <si>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</si>
  <si>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</si>
  <si>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</si>
  <si>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</si>
  <si>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</si>
  <si>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</si>
  <si>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Канцелярські товари - КЕКВ 2210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</si>
  <si>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</si>
  <si>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</si>
  <si>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</si>
  <si>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Плата за використання приміщення (оренда) - КЕКВ 2240</t>
  </si>
  <si>
    <t>Придбання програмного забезпечення "АВК-5" - КЕКВ 2240</t>
  </si>
  <si>
    <t>Придбання програмного забезпечення М.Е.Док - КЕКВ 2240</t>
  </si>
  <si>
    <t>Заправка картриджів та ксероксу - КЕКВ 2240</t>
  </si>
  <si>
    <t>Послуги зв’язку - КЕКВ 2240</t>
  </si>
  <si>
    <t>Користування мережею Інтернет - КЕКВ 2240</t>
  </si>
  <si>
    <t>Поштові відправлення - КЕКВ 2240</t>
  </si>
  <si>
    <t>Оплата інших комунальних послуг (експлуатаційні видатки)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</si>
  <si>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</si>
  <si>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</si>
  <si>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</si>
  <si>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Програма реформування і розвитку житлово - комунального господарства міста Южноукраїнськ на 2010-2014 роки - КТКВК 100203</t>
  </si>
  <si>
    <t>Кошти загального фонду бюджету</t>
  </si>
  <si>
    <t>Кошти спеціального фонду бюджету</t>
  </si>
  <si>
    <t>Програма охорони довкілля та раціонального природокористування міста Южноукраїнськ на 2011-2015 роки - КТКВК 240601</t>
  </si>
  <si>
    <t>Всього</t>
  </si>
  <si>
    <t>Поштові послуги (оренда поштової скриньки) - КЕКВ 2240</t>
  </si>
  <si>
    <t>Послуги Кабінету замовника  - КЕКВ 2240</t>
  </si>
  <si>
    <t>Плата послуг зі страхування орендованого приміщення - КЕКВ 2240</t>
  </si>
  <si>
    <t>не потребує (продовження робіт, торги проведено в 2014 році)</t>
  </si>
  <si>
    <t xml:space="preserve">не потребує </t>
  </si>
  <si>
    <t>Послуги по благоустрою території (поточний ремонт дорожнього покриття гарячою асфальтобетонною сумішшю) - КЕКВ 2240</t>
  </si>
  <si>
    <t>Капітальний ремонт ліфтів в житлових будинках - КЕКВ 3131</t>
  </si>
  <si>
    <t>Встановлення критих зупинок  громадського транспорту по місту - КЕКВ 3132</t>
  </si>
  <si>
    <t xml:space="preserve">Додаток до річного плану закупівель </t>
  </si>
  <si>
    <t>Погашення кредиторської заборгованості за 2014 рік за виконані роботи по встановленню критих зупинок  громадського транспорту по місту - КЕКВ 3132</t>
  </si>
  <si>
    <t>Підписка періодичних видань - КЕКВ 2210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</si>
  <si>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100102</t>
  </si>
  <si>
    <t xml:space="preserve">Міська комплексна Програма "Молоде покоління Южноукраїнська" на 2012-2015 роки - КТКВК 240900 </t>
  </si>
  <si>
    <t>Догляд за деревами і кущами: обрізання крон дерев, вирізування сухих суків та гілок - КЕКВ 2240</t>
  </si>
  <si>
    <t>Програма  розвитку дорожнього руху та його безпеки в місті Южноукраїнську на 2013-2017 роки  - КТКВК 240900</t>
  </si>
  <si>
    <t>Програма реформування і розвитку житлово-комунального господарства міста Южноукравїнська на 2010-2015 роки  - КТКВК 240900</t>
  </si>
  <si>
    <t>Поточний ремонт сходів  по проспекту Леніна, 13  - КЕКВ 2240</t>
  </si>
  <si>
    <t>Завезення та планування грунту у сквері на честь пам`яті Т.Г.Шевченка  - КЕКВ 2240</t>
  </si>
  <si>
    <t>Заміна бордюрного поребрика вздовж пішохідної доріжки по бул. Курчатова  - КЕКВ 2240</t>
  </si>
  <si>
    <t>ЗФ</t>
  </si>
  <si>
    <t>Кошти міського бюджету - спеціальний фонд</t>
  </si>
  <si>
    <t>Придбанн матеріалів для приведення у належний стан майданчику по бульвару Цвіточному в районі ЗОШ №3 - КЕКВ 2210</t>
  </si>
  <si>
    <t>Улаштування поручнів біля та в житлових будинках міста  КЕКВ 2240</t>
  </si>
  <si>
    <t>Догляд за редевами і кущами: обрізання крон дерев, вирізування сухих суків та гілок - КЕКВ 2240</t>
  </si>
  <si>
    <r>
      <t>Секретар комітету з конкурсних торгів </t>
    </r>
    <r>
      <rPr>
        <b/>
        <u val="single"/>
        <sz val="10.5"/>
        <rFont val="Times New Roman"/>
        <family val="1"/>
      </rPr>
      <t>Потапова Л.А.</t>
    </r>
    <r>
      <rPr>
        <u val="single"/>
        <sz val="10.5"/>
        <rFont val="Times New Roman"/>
        <family val="1"/>
      </rPr>
      <t xml:space="preserve"> _________  __</t>
    </r>
  </si>
  <si>
    <t>на 2016 рік</t>
  </si>
  <si>
    <t>перший квартал 2016</t>
  </si>
  <si>
    <t>січень - грудень 2016</t>
  </si>
  <si>
    <t>четвертий квартал 2016</t>
  </si>
  <si>
    <t>Всього, в тому числі:</t>
  </si>
  <si>
    <t>Придбання програмного забезпечення "Будінформ" - КЕКВ 2240</t>
  </si>
  <si>
    <t>Реконструкція приміщень будівлі за адресою вулиця Миру, 11 під квартири, в тому числі розробка ПКД - КЕКВ 3142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</si>
  <si>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  - КТКВК 150101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</si>
  <si>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170703</t>
  </si>
  <si>
    <t>Програма реформування і розвитку житлово - комунального господарства міста Южноукраїнськ на 2016-2020 роки - КТКВК 100102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</si>
  <si>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Пачкова Н.І.</t>
    </r>
    <r>
      <rPr>
        <u val="single"/>
        <sz val="10.5"/>
        <rFont val="Times New Roman"/>
        <family val="1"/>
      </rPr>
      <t>____________</t>
    </r>
  </si>
  <si>
    <t>Підвищення кваліфікаціїї голови комітету конкурсних торгів та членів комітету - КЕКВ 2282</t>
  </si>
  <si>
    <t>Придбання оргтехніки - КЕКВ 3110</t>
  </si>
  <si>
    <t>Облаштування комунальних майданчиків на прибудинкових територіях - КЕКВ 3131</t>
  </si>
  <si>
    <t>Поточний ремонт квартири №1 житлового будинку №17 по вулиці Набережна енергетиків, де розташований дитячий будинок сімейного типу - КЕКВ 2240</t>
  </si>
  <si>
    <t>Встановлення світлофорних обєктів в кількості 2-х одиниць, інесення змін до ПКД по світлофорному обєкту (пр. Леніна - вул. Енергобудівників) та розробка ПКД по світлофорному обєкту (сул. Спортивна - вул. Дружби народів) - КЕКВ 3132</t>
  </si>
  <si>
    <t>Капітальний ремонт трубопроводів холодного водопстачання від ВК-201 до ВК-227 (по проспекту Леніна та вулиці Миру) м. Южноукраїнську Миколаївської області - КЕКВ 3132</t>
  </si>
  <si>
    <t>Поточний ремонт приміщень комунальної власності за адресою вул. Дружби народів, 35-в - КЕКВ 2240</t>
  </si>
  <si>
    <t>Утримання зелених насаджень, а саме видалення сухого гілля, обрізання крон дерев та знесення сухостійних дерев на території міста - КЕКВ 2240</t>
  </si>
  <si>
    <t>Реконструкція системи гарячого водопостачання від ТРП-6 до житлових будінків 3-го мікрорайону за адресами: вул. Дружби народів, 46,42, бульвар Цвіточний, 3 та середня школа №3 м. Южноукраїнська Миколаївської області т(продовження робіт, розпочатих в 2015 році) - КЕКВ 3142</t>
  </si>
  <si>
    <t>Програма реформування і розвитку житлово - комунального господарства міста Южноукраїнськ на 2016-2020 роки - КТКВК 100101</t>
  </si>
  <si>
    <t>Програма реформування і розвитку житлово - комунального господарства міста Южноукраїнськ на 2016-2020 роки - КТКВК 180109</t>
  </si>
  <si>
    <t>Програма реформування і розвитку житлово - комунального господарства міста Южноукраїнськ на 2016-2020 роки  - КТКВК 100202</t>
  </si>
  <si>
    <t>Програма реформування і розвитку житлово - комунального господарства міста Южноукраїнськ на 2016-2020 роки - КТКВК 240601</t>
  </si>
  <si>
    <t>Придбання меблів - КЕКВ 2210</t>
  </si>
  <si>
    <t>Плата за надання витягу з Єдиного державного реєстру - КЕКВ 2240</t>
  </si>
  <si>
    <t>Підвищення квалифікації - КЕКВ 2240</t>
  </si>
  <si>
    <t>Судовий збір - КЕКВ 2282</t>
  </si>
  <si>
    <t>(зміни на  2016 рік  станом на 30.06.2016)</t>
  </si>
  <si>
    <t>Кошти міського бюджету зарезервовані для спрямування на співфінансування обєктів по напрямках і заходах, що будуть визначені окремими нормативними актами Уабінету Міністрів України, за рахунок коштів фонду регіонального розвитку - КЕКВ 3142</t>
  </si>
  <si>
    <t>Розробка ПКД на реконструкцію дороги з облаштуванням зупинки громадського транспорту за адресою вулиця Маяковського біля житлових будинків №44 та 46 в м. Южноукраїнську - КЕКВ 3142</t>
  </si>
  <si>
    <t>Технічне переоснащення інженерних вводів з встановленням приладів обліку теплової енергії, гарячого і холодного водопостачання 118 житлових будинків м. Южноукраїнська - КЕКВ 3141</t>
  </si>
  <si>
    <t>Коригування ПКД з реконструкції житлового будинку з улаштуванням автоматичного протидимного захисту за адресою вулиця Дружби народів, 40 м. Южноукраїнськ - КЕКВ 3141</t>
  </si>
  <si>
    <t>Реконструкція приміщень будівлі за адресою вул. Миру, 11 під квартири, в т.ч. ПКД - КЕКВ 3141</t>
  </si>
  <si>
    <t>Капітальний ремонт внутрішньобудинкових мереж житлового будинку за адресою вул. Набережна енергетиків- КЕКВ 3131</t>
  </si>
  <si>
    <t>Виготовлення памяток для ознайомлення мешканців житлових будинків міста з інформацією щодо реформування основних напрямків житлово-комунального господарства в місті Южноукраїнську - КЕКВ 2240</t>
  </si>
  <si>
    <t>Поточний ремонт 2-х кімнат в гуртожитку №1за адресою вул. Дружби народів, 8, які постраждали в результаті виникнення пожежі - КЕКВ 2240</t>
  </si>
  <si>
    <t>Поточний ремонт приміщень та внутрішньобудинкових мереж  в підвалі житлового будинку вул. Дружби народів, 22 для розміщення індивідуального теплового пункту - КЕКВ 2240</t>
  </si>
  <si>
    <t>Резервування коштів на здійснення заходів щодо припинення розповсюдження та ліквідації місць несанкціонованої торгівлі на території міста - КЕКВ 2240</t>
  </si>
  <si>
    <t>Проведення технічної інвентиризації, експертної оцінки, експертного висновку, витрати повязані з ліквідацією комунального підприємства, розміщення оголошень та інше - КЕКВ 2240</t>
  </si>
  <si>
    <t>Видатки повязані з підготовкою до приватизації, проведення незалежної оцінки обєкта нерухомості та земельної ділянки, рецензування та державної експертизи документації з землеустрою, технічна інвентаризація, витрати повязані з проведенням аукціону, розміщення оголошень в засобах масової інформації, відбір експертів, проведення аукціону тощо.- КЕКВ 2240</t>
  </si>
  <si>
    <t>Поточний ремонт системи опалення адміністративної будівлі за адресою вулиця Дружби народів, 22 а - КЕКВ 2240</t>
  </si>
  <si>
    <t>Програма реформування і розвитку житлово - комунального господарства міста Южноукраїнськ на 2016-2020 роки - КТКВК 100203</t>
  </si>
  <si>
    <t>Поточний ремонт об’єктів благоустрою - КЕКВ 2240</t>
  </si>
  <si>
    <t>Програма реформування і розвитку житлово - комунального господарства міста Южноукраїнськ на 2016-2020 роки - КТКВК 170703</t>
  </si>
  <si>
    <t>Погашення кредиторської заборгованності з послуг по благоустрою території (поточний ремонт дорожнього покриття гарячою асфальтобетонною сумішшю) - КЕКВ 2240</t>
  </si>
  <si>
    <t>Погашення кредиторської заборгованності з поточного ремонту зливовохї каналізації, а саме ремонт решіток водоприймальних колодязів по пр. Комуністичному) - КЕКВ 2240</t>
  </si>
  <si>
    <t>Погашення кредиторської заборгованності по заміні засобів регулювання дорожнього руху та установлення (дорожні знаки) заміна люків, решіток водоприймальних колодязів - КЕКВ 2240</t>
  </si>
  <si>
    <t>Погашення кредиторської заборгованності по капітальному ремонту дорожнього покриття бульвару Курчатова- КЕКВ 3132</t>
  </si>
  <si>
    <t>Погашення кредиторської заборгованності по технагляду за капітальним ремонтом світлофорного обєкту на перехресті проспекту Леніна та вулиці Енергобудівників- КЕКВ 3132</t>
  </si>
  <si>
    <t>Придбання обладнання і предметів довгострокового користування- КЕКВ 3110</t>
  </si>
  <si>
    <t>Затверджений рішенням комітету з конкурсних торгів від 30.06.2016 № 4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</si>
</sst>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[$-422]d\ mmmm\ yyyy&quot; р.&quot;"/>
    <numFmt numFmtId="199" formatCode="[$-FC22]d\ mmmm\ yyyy&quot; р.&quot;;@"/>
  </numFmts>
  <fonts count="2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justify"/>
    </xf>
    <xf numFmtId="2" fontId="19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61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1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88" fontId="19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2" fontId="19" fillId="0" borderId="10" xfId="61" applyNumberFormat="1" applyFont="1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4"/>
  <sheetViews>
    <sheetView tabSelected="1" zoomScale="75" zoomScaleNormal="75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1" sqref="H1:H16384"/>
    </sheetView>
  </sheetViews>
  <sheetFormatPr defaultColWidth="9.140625" defaultRowHeight="12.75"/>
  <cols>
    <col min="1" max="1" width="0" style="9" hidden="1" customWidth="1"/>
    <col min="2" max="2" width="5.7109375" style="9" customWidth="1"/>
    <col min="3" max="3" width="23.7109375" style="9" customWidth="1"/>
    <col min="4" max="4" width="36.28125" style="9" customWidth="1"/>
    <col min="5" max="5" width="26.140625" style="11" customWidth="1"/>
    <col min="6" max="6" width="9.28125" style="9" customWidth="1"/>
    <col min="7" max="7" width="14.7109375" style="9" customWidth="1"/>
    <col min="8" max="8" width="11.8515625" style="8" customWidth="1"/>
    <col min="9" max="9" width="20.28125" style="9" customWidth="1"/>
    <col min="10" max="10" width="12.140625" style="9" customWidth="1"/>
    <col min="11" max="16384" width="9.140625" style="9" customWidth="1"/>
  </cols>
  <sheetData>
    <row r="3" spans="2:9" ht="13.5" customHeight="1">
      <c r="B3" s="85" t="s">
        <v>37</v>
      </c>
      <c r="C3" s="85"/>
      <c r="D3" s="85"/>
      <c r="E3" s="85"/>
      <c r="F3" s="85"/>
      <c r="G3" s="85"/>
      <c r="H3" s="85"/>
      <c r="I3" s="85"/>
    </row>
    <row r="4" spans="2:9" ht="13.5" customHeight="1">
      <c r="B4" s="85" t="s">
        <v>54</v>
      </c>
      <c r="C4" s="85"/>
      <c r="D4" s="85"/>
      <c r="E4" s="85"/>
      <c r="F4" s="85"/>
      <c r="G4" s="85"/>
      <c r="H4" s="85"/>
      <c r="I4" s="85"/>
    </row>
    <row r="5" spans="2:9" ht="12.75">
      <c r="B5" s="86" t="s">
        <v>82</v>
      </c>
      <c r="C5" s="86"/>
      <c r="D5" s="86"/>
      <c r="E5" s="86"/>
      <c r="F5" s="86"/>
      <c r="G5" s="86"/>
      <c r="H5" s="86"/>
      <c r="I5" s="86"/>
    </row>
    <row r="6" spans="2:9" ht="51">
      <c r="B6" s="17" t="s">
        <v>2</v>
      </c>
      <c r="C6" s="87" t="s">
        <v>3</v>
      </c>
      <c r="D6" s="87"/>
      <c r="E6" s="27" t="s">
        <v>4</v>
      </c>
      <c r="F6" s="88" t="s">
        <v>5</v>
      </c>
      <c r="G6" s="88"/>
      <c r="H6" s="18" t="s">
        <v>6</v>
      </c>
      <c r="I6" s="10" t="s">
        <v>7</v>
      </c>
    </row>
    <row r="7" spans="2:9" ht="12.75">
      <c r="B7" s="10">
        <v>1</v>
      </c>
      <c r="C7" s="52">
        <v>2</v>
      </c>
      <c r="D7" s="52"/>
      <c r="E7" s="10">
        <v>3</v>
      </c>
      <c r="F7" s="52">
        <v>4</v>
      </c>
      <c r="G7" s="52"/>
      <c r="H7" s="7">
        <v>5</v>
      </c>
      <c r="I7" s="10">
        <v>6</v>
      </c>
    </row>
    <row r="8" spans="2:9" ht="12.75">
      <c r="B8" s="75" t="s">
        <v>8</v>
      </c>
      <c r="C8" s="75"/>
      <c r="D8" s="75"/>
      <c r="E8" s="75"/>
      <c r="F8" s="75"/>
      <c r="G8" s="75"/>
      <c r="H8" s="75"/>
      <c r="I8" s="75"/>
    </row>
    <row r="9" spans="2:9" ht="12.75">
      <c r="B9" s="29"/>
      <c r="C9" s="62" t="s">
        <v>58</v>
      </c>
      <c r="D9" s="63"/>
      <c r="E9" s="29"/>
      <c r="F9" s="62"/>
      <c r="G9" s="63"/>
      <c r="H9" s="26">
        <f>SUM(H10:H34)</f>
        <v>215300</v>
      </c>
      <c r="I9" s="29"/>
    </row>
    <row r="10" spans="2:9" ht="25.5" hidden="1">
      <c r="B10" s="19"/>
      <c r="C10" s="64" t="s">
        <v>9</v>
      </c>
      <c r="D10" s="64"/>
      <c r="E10" s="20" t="s">
        <v>10</v>
      </c>
      <c r="F10" s="59"/>
      <c r="G10" s="59"/>
      <c r="H10" s="33"/>
      <c r="I10" s="28" t="s">
        <v>11</v>
      </c>
    </row>
    <row r="11" spans="2:9" ht="25.5">
      <c r="B11" s="19">
        <v>1</v>
      </c>
      <c r="C11" s="64" t="s">
        <v>39</v>
      </c>
      <c r="D11" s="64"/>
      <c r="E11" s="20" t="s">
        <v>10</v>
      </c>
      <c r="F11" s="59" t="s">
        <v>55</v>
      </c>
      <c r="G11" s="59"/>
      <c r="H11" s="33">
        <v>2496</v>
      </c>
      <c r="I11" s="28" t="s">
        <v>11</v>
      </c>
    </row>
    <row r="12" spans="2:9" ht="25.5">
      <c r="B12" s="19">
        <f>B11+1</f>
        <v>2</v>
      </c>
      <c r="C12" s="64" t="s">
        <v>9</v>
      </c>
      <c r="D12" s="64"/>
      <c r="E12" s="20" t="s">
        <v>10</v>
      </c>
      <c r="F12" s="59" t="s">
        <v>55</v>
      </c>
      <c r="G12" s="59"/>
      <c r="H12" s="33">
        <v>5000</v>
      </c>
      <c r="I12" s="28" t="s">
        <v>11</v>
      </c>
    </row>
    <row r="13" spans="2:9" ht="25.5">
      <c r="B13" s="19">
        <f>B12+1</f>
        <v>3</v>
      </c>
      <c r="C13" s="64" t="s">
        <v>12</v>
      </c>
      <c r="D13" s="64"/>
      <c r="E13" s="20" t="s">
        <v>10</v>
      </c>
      <c r="F13" s="68" t="s">
        <v>56</v>
      </c>
      <c r="G13" s="68"/>
      <c r="H13" s="33">
        <v>6340</v>
      </c>
      <c r="I13" s="28" t="s">
        <v>11</v>
      </c>
    </row>
    <row r="14" spans="2:9" ht="25.5">
      <c r="B14" s="19">
        <f aca="true" t="shared" si="0" ref="B14:B34">B13+1</f>
        <v>4</v>
      </c>
      <c r="C14" s="64" t="s">
        <v>13</v>
      </c>
      <c r="D14" s="64"/>
      <c r="E14" s="20" t="s">
        <v>10</v>
      </c>
      <c r="F14" s="59" t="s">
        <v>55</v>
      </c>
      <c r="G14" s="59"/>
      <c r="H14" s="33">
        <v>2</v>
      </c>
      <c r="I14" s="28" t="s">
        <v>11</v>
      </c>
    </row>
    <row r="15" spans="2:9" ht="25.5">
      <c r="B15" s="19">
        <f t="shared" si="0"/>
        <v>5</v>
      </c>
      <c r="C15" s="64" t="s">
        <v>14</v>
      </c>
      <c r="D15" s="64"/>
      <c r="E15" s="20" t="s">
        <v>10</v>
      </c>
      <c r="F15" s="59" t="s">
        <v>55</v>
      </c>
      <c r="G15" s="59"/>
      <c r="H15" s="33">
        <v>2280</v>
      </c>
      <c r="I15" s="28" t="s">
        <v>11</v>
      </c>
    </row>
    <row r="16" spans="2:9" ht="25.5">
      <c r="B16" s="19">
        <f t="shared" si="0"/>
        <v>6</v>
      </c>
      <c r="C16" s="64" t="s">
        <v>15</v>
      </c>
      <c r="D16" s="64"/>
      <c r="E16" s="20" t="s">
        <v>10</v>
      </c>
      <c r="F16" s="59" t="s">
        <v>55</v>
      </c>
      <c r="G16" s="59"/>
      <c r="H16" s="33">
        <v>2052</v>
      </c>
      <c r="I16" s="28" t="s">
        <v>11</v>
      </c>
    </row>
    <row r="17" spans="2:9" ht="25.5">
      <c r="B17" s="19">
        <f t="shared" si="0"/>
        <v>7</v>
      </c>
      <c r="C17" s="64" t="s">
        <v>16</v>
      </c>
      <c r="D17" s="64"/>
      <c r="E17" s="20" t="s">
        <v>10</v>
      </c>
      <c r="F17" s="68" t="s">
        <v>56</v>
      </c>
      <c r="G17" s="68"/>
      <c r="H17" s="33">
        <v>11560</v>
      </c>
      <c r="I17" s="28" t="s">
        <v>11</v>
      </c>
    </row>
    <row r="18" spans="2:9" ht="25.5">
      <c r="B18" s="19">
        <f t="shared" si="0"/>
        <v>8</v>
      </c>
      <c r="C18" s="64" t="s">
        <v>30</v>
      </c>
      <c r="D18" s="64"/>
      <c r="E18" s="20" t="s">
        <v>10</v>
      </c>
      <c r="F18" s="68" t="s">
        <v>56</v>
      </c>
      <c r="G18" s="68"/>
      <c r="H18" s="33">
        <v>1080</v>
      </c>
      <c r="I18" s="28" t="s">
        <v>11</v>
      </c>
    </row>
    <row r="19" spans="2:9" ht="25.5">
      <c r="B19" s="19">
        <f t="shared" si="0"/>
        <v>9</v>
      </c>
      <c r="C19" s="64" t="s">
        <v>17</v>
      </c>
      <c r="D19" s="64"/>
      <c r="E19" s="20" t="s">
        <v>10</v>
      </c>
      <c r="F19" s="68" t="s">
        <v>56</v>
      </c>
      <c r="G19" s="68"/>
      <c r="H19" s="33">
        <v>4701</v>
      </c>
      <c r="I19" s="28" t="s">
        <v>11</v>
      </c>
    </row>
    <row r="20" spans="2:9" ht="25.5">
      <c r="B20" s="19">
        <f t="shared" si="0"/>
        <v>10</v>
      </c>
      <c r="C20" s="64" t="s">
        <v>18</v>
      </c>
      <c r="D20" s="64"/>
      <c r="E20" s="20" t="s">
        <v>10</v>
      </c>
      <c r="F20" s="68" t="s">
        <v>56</v>
      </c>
      <c r="G20" s="68"/>
      <c r="H20" s="33">
        <v>1506</v>
      </c>
      <c r="I20" s="28" t="s">
        <v>11</v>
      </c>
    </row>
    <row r="21" spans="2:9" ht="25.5">
      <c r="B21" s="19">
        <f t="shared" si="0"/>
        <v>11</v>
      </c>
      <c r="C21" s="64" t="s">
        <v>19</v>
      </c>
      <c r="D21" s="64"/>
      <c r="E21" s="20" t="s">
        <v>10</v>
      </c>
      <c r="F21" s="68" t="s">
        <v>56</v>
      </c>
      <c r="G21" s="68"/>
      <c r="H21" s="33">
        <v>1440</v>
      </c>
      <c r="I21" s="28" t="s">
        <v>11</v>
      </c>
    </row>
    <row r="22" spans="2:9" ht="25.5">
      <c r="B22" s="19">
        <f t="shared" si="0"/>
        <v>12</v>
      </c>
      <c r="C22" s="64" t="s">
        <v>29</v>
      </c>
      <c r="D22" s="64"/>
      <c r="E22" s="20" t="s">
        <v>10</v>
      </c>
      <c r="F22" s="59" t="s">
        <v>55</v>
      </c>
      <c r="G22" s="59"/>
      <c r="H22" s="33">
        <v>648</v>
      </c>
      <c r="I22" s="28" t="s">
        <v>11</v>
      </c>
    </row>
    <row r="23" spans="2:9" ht="25.5">
      <c r="B23" s="19">
        <f t="shared" si="0"/>
        <v>13</v>
      </c>
      <c r="C23" s="64" t="s">
        <v>31</v>
      </c>
      <c r="D23" s="64"/>
      <c r="E23" s="20" t="s">
        <v>10</v>
      </c>
      <c r="F23" s="59" t="s">
        <v>57</v>
      </c>
      <c r="G23" s="59"/>
      <c r="H23" s="33">
        <v>168</v>
      </c>
      <c r="I23" s="28" t="s">
        <v>11</v>
      </c>
    </row>
    <row r="24" spans="2:9" ht="25.5">
      <c r="B24" s="19">
        <f t="shared" si="0"/>
        <v>14</v>
      </c>
      <c r="C24" s="64" t="s">
        <v>65</v>
      </c>
      <c r="D24" s="64"/>
      <c r="E24" s="20" t="s">
        <v>49</v>
      </c>
      <c r="F24" s="59" t="s">
        <v>56</v>
      </c>
      <c r="G24" s="59"/>
      <c r="H24" s="33">
        <v>7900</v>
      </c>
      <c r="I24" s="28" t="s">
        <v>11</v>
      </c>
    </row>
    <row r="25" spans="2:9" ht="25.5">
      <c r="B25" s="19">
        <f t="shared" si="0"/>
        <v>15</v>
      </c>
      <c r="C25" s="64" t="s">
        <v>20</v>
      </c>
      <c r="D25" s="64"/>
      <c r="E25" s="20" t="s">
        <v>10</v>
      </c>
      <c r="F25" s="68" t="s">
        <v>56</v>
      </c>
      <c r="G25" s="68"/>
      <c r="H25" s="33">
        <v>45502</v>
      </c>
      <c r="I25" s="28" t="s">
        <v>11</v>
      </c>
    </row>
    <row r="26" spans="2:9" ht="25.5">
      <c r="B26" s="19">
        <f t="shared" si="0"/>
        <v>16</v>
      </c>
      <c r="C26" s="64" t="s">
        <v>21</v>
      </c>
      <c r="D26" s="64"/>
      <c r="E26" s="20" t="s">
        <v>10</v>
      </c>
      <c r="F26" s="68" t="s">
        <v>56</v>
      </c>
      <c r="G26" s="68"/>
      <c r="H26" s="33">
        <v>12108</v>
      </c>
      <c r="I26" s="28" t="s">
        <v>11</v>
      </c>
    </row>
    <row r="27" spans="2:9" ht="25.5">
      <c r="B27" s="19">
        <f t="shared" si="0"/>
        <v>17</v>
      </c>
      <c r="C27" s="64" t="s">
        <v>22</v>
      </c>
      <c r="D27" s="64"/>
      <c r="E27" s="20" t="s">
        <v>10</v>
      </c>
      <c r="F27" s="68" t="s">
        <v>56</v>
      </c>
      <c r="G27" s="68"/>
      <c r="H27" s="33">
        <v>879</v>
      </c>
      <c r="I27" s="28" t="s">
        <v>11</v>
      </c>
    </row>
    <row r="28" spans="2:9" ht="25.5">
      <c r="B28" s="19">
        <f t="shared" si="0"/>
        <v>18</v>
      </c>
      <c r="C28" s="64" t="s">
        <v>23</v>
      </c>
      <c r="D28" s="64"/>
      <c r="E28" s="20" t="s">
        <v>10</v>
      </c>
      <c r="F28" s="68" t="s">
        <v>56</v>
      </c>
      <c r="G28" s="68"/>
      <c r="H28" s="33">
        <v>22513</v>
      </c>
      <c r="I28" s="28" t="s">
        <v>11</v>
      </c>
    </row>
    <row r="29" spans="2:9" ht="25.5" customHeight="1">
      <c r="B29" s="19">
        <f t="shared" si="0"/>
        <v>19</v>
      </c>
      <c r="C29" s="64" t="s">
        <v>59</v>
      </c>
      <c r="D29" s="64"/>
      <c r="E29" s="20" t="s">
        <v>10</v>
      </c>
      <c r="F29" s="65" t="s">
        <v>56</v>
      </c>
      <c r="G29" s="66"/>
      <c r="H29" s="33">
        <v>1325</v>
      </c>
      <c r="I29" s="28" t="s">
        <v>11</v>
      </c>
    </row>
    <row r="30" spans="2:9" ht="25.5" customHeight="1">
      <c r="B30" s="19">
        <f t="shared" si="0"/>
        <v>20</v>
      </c>
      <c r="C30" s="64" t="s">
        <v>78</v>
      </c>
      <c r="D30" s="64"/>
      <c r="E30" s="20" t="s">
        <v>10</v>
      </c>
      <c r="F30" s="65" t="s">
        <v>56</v>
      </c>
      <c r="G30" s="66"/>
      <c r="H30" s="33">
        <v>29900</v>
      </c>
      <c r="I30" s="28" t="s">
        <v>11</v>
      </c>
    </row>
    <row r="31" spans="2:9" ht="25.5" customHeight="1">
      <c r="B31" s="19">
        <f t="shared" si="0"/>
        <v>21</v>
      </c>
      <c r="C31" s="64" t="s">
        <v>79</v>
      </c>
      <c r="D31" s="64"/>
      <c r="E31" s="20" t="s">
        <v>10</v>
      </c>
      <c r="F31" s="65" t="s">
        <v>56</v>
      </c>
      <c r="G31" s="66"/>
      <c r="H31" s="33">
        <v>280</v>
      </c>
      <c r="I31" s="28" t="s">
        <v>11</v>
      </c>
    </row>
    <row r="32" spans="2:9" ht="25.5" customHeight="1">
      <c r="B32" s="19">
        <f t="shared" si="0"/>
        <v>22</v>
      </c>
      <c r="C32" s="64" t="s">
        <v>80</v>
      </c>
      <c r="D32" s="64"/>
      <c r="E32" s="20" t="s">
        <v>10</v>
      </c>
      <c r="F32" s="65" t="s">
        <v>56</v>
      </c>
      <c r="G32" s="66"/>
      <c r="H32" s="33">
        <v>720</v>
      </c>
      <c r="I32" s="28" t="s">
        <v>11</v>
      </c>
    </row>
    <row r="33" spans="2:9" ht="25.5" customHeight="1">
      <c r="B33" s="19">
        <f t="shared" si="0"/>
        <v>23</v>
      </c>
      <c r="C33" s="64" t="s">
        <v>81</v>
      </c>
      <c r="D33" s="64"/>
      <c r="E33" s="20" t="s">
        <v>10</v>
      </c>
      <c r="F33" s="65" t="s">
        <v>56</v>
      </c>
      <c r="G33" s="66"/>
      <c r="H33" s="33">
        <v>2900</v>
      </c>
      <c r="I33" s="28" t="s">
        <v>11</v>
      </c>
    </row>
    <row r="34" spans="2:9" ht="25.5" customHeight="1">
      <c r="B34" s="19">
        <f t="shared" si="0"/>
        <v>24</v>
      </c>
      <c r="C34" s="64" t="s">
        <v>66</v>
      </c>
      <c r="D34" s="64"/>
      <c r="E34" s="20" t="s">
        <v>49</v>
      </c>
      <c r="F34" s="65" t="s">
        <v>56</v>
      </c>
      <c r="G34" s="66"/>
      <c r="H34" s="33">
        <v>52000</v>
      </c>
      <c r="I34" s="28" t="s">
        <v>11</v>
      </c>
    </row>
    <row r="35" spans="2:10" ht="12.75">
      <c r="B35" s="19"/>
      <c r="C35" s="51"/>
      <c r="D35" s="51"/>
      <c r="E35" s="20"/>
      <c r="F35" s="100"/>
      <c r="G35" s="100"/>
      <c r="H35" s="16"/>
      <c r="I35" s="21"/>
      <c r="J35" s="8"/>
    </row>
    <row r="36" spans="2:10" ht="12.75" hidden="1">
      <c r="B36" s="49" t="s">
        <v>24</v>
      </c>
      <c r="C36" s="50"/>
      <c r="D36" s="50"/>
      <c r="E36" s="50"/>
      <c r="F36" s="50"/>
      <c r="G36" s="50"/>
      <c r="H36" s="50"/>
      <c r="I36" s="50"/>
      <c r="J36" s="8"/>
    </row>
    <row r="37" spans="2:10" ht="12.75" hidden="1">
      <c r="B37" s="30"/>
      <c r="C37" s="98"/>
      <c r="D37" s="99"/>
      <c r="E37" s="31"/>
      <c r="F37" s="98"/>
      <c r="G37" s="99"/>
      <c r="H37" s="37">
        <f>SUM(H38:H47)</f>
        <v>0</v>
      </c>
      <c r="I37" s="31"/>
      <c r="J37" s="8"/>
    </row>
    <row r="38" spans="2:11" ht="35.25" customHeight="1" hidden="1">
      <c r="B38" s="19">
        <f>B34+1</f>
        <v>25</v>
      </c>
      <c r="C38" s="55" t="s">
        <v>34</v>
      </c>
      <c r="D38" s="55"/>
      <c r="E38" s="14" t="s">
        <v>25</v>
      </c>
      <c r="F38" s="68"/>
      <c r="G38" s="68"/>
      <c r="H38" s="33"/>
      <c r="I38" s="27" t="s">
        <v>32</v>
      </c>
      <c r="J38" s="8">
        <f>H38+H42+H44+H45+H47+H40</f>
        <v>0</v>
      </c>
      <c r="K38" s="9" t="s">
        <v>48</v>
      </c>
    </row>
    <row r="39" spans="2:9" ht="25.5" hidden="1">
      <c r="B39" s="19">
        <f>B38+1</f>
        <v>26</v>
      </c>
      <c r="C39" s="55" t="s">
        <v>36</v>
      </c>
      <c r="D39" s="55"/>
      <c r="E39" s="14" t="s">
        <v>26</v>
      </c>
      <c r="F39" s="68"/>
      <c r="G39" s="68"/>
      <c r="H39" s="33"/>
      <c r="I39" s="28" t="s">
        <v>33</v>
      </c>
    </row>
    <row r="40" spans="2:11" ht="25.5" hidden="1">
      <c r="B40" s="19">
        <f aca="true" t="shared" si="1" ref="B40:B47">B39+1</f>
        <v>27</v>
      </c>
      <c r="C40" s="55" t="s">
        <v>42</v>
      </c>
      <c r="D40" s="55"/>
      <c r="E40" s="14" t="s">
        <v>25</v>
      </c>
      <c r="F40" s="68"/>
      <c r="G40" s="68"/>
      <c r="H40" s="33"/>
      <c r="I40" s="28" t="s">
        <v>33</v>
      </c>
      <c r="K40" s="8"/>
    </row>
    <row r="41" spans="2:9" ht="54" customHeight="1" hidden="1">
      <c r="B41" s="19">
        <f t="shared" si="1"/>
        <v>28</v>
      </c>
      <c r="C41" s="79" t="s">
        <v>50</v>
      </c>
      <c r="D41" s="80"/>
      <c r="E41" s="14" t="s">
        <v>25</v>
      </c>
      <c r="F41" s="77"/>
      <c r="G41" s="78"/>
      <c r="H41" s="33"/>
      <c r="I41" s="28" t="s">
        <v>11</v>
      </c>
    </row>
    <row r="42" spans="2:9" ht="54" customHeight="1" hidden="1">
      <c r="B42" s="19">
        <f t="shared" si="1"/>
        <v>29</v>
      </c>
      <c r="C42" s="79" t="s">
        <v>52</v>
      </c>
      <c r="D42" s="80"/>
      <c r="E42" s="14" t="s">
        <v>25</v>
      </c>
      <c r="F42" s="77"/>
      <c r="G42" s="78"/>
      <c r="H42" s="33"/>
      <c r="I42" s="28" t="s">
        <v>11</v>
      </c>
    </row>
    <row r="43" spans="2:9" ht="38.25" customHeight="1" hidden="1">
      <c r="B43" s="19">
        <f t="shared" si="1"/>
        <v>30</v>
      </c>
      <c r="C43" s="55" t="s">
        <v>38</v>
      </c>
      <c r="D43" s="55"/>
      <c r="E43" s="14" t="s">
        <v>26</v>
      </c>
      <c r="F43" s="68"/>
      <c r="G43" s="68"/>
      <c r="H43" s="33"/>
      <c r="I43" s="28" t="s">
        <v>33</v>
      </c>
    </row>
    <row r="44" spans="2:9" ht="22.5" customHeight="1" hidden="1">
      <c r="B44" s="19">
        <f t="shared" si="1"/>
        <v>31</v>
      </c>
      <c r="C44" s="69" t="s">
        <v>45</v>
      </c>
      <c r="D44" s="70"/>
      <c r="E44" s="14" t="s">
        <v>25</v>
      </c>
      <c r="F44" s="65"/>
      <c r="G44" s="71"/>
      <c r="H44" s="33"/>
      <c r="I44" s="28" t="s">
        <v>33</v>
      </c>
    </row>
    <row r="45" spans="2:9" ht="21.75" customHeight="1" hidden="1">
      <c r="B45" s="19">
        <f t="shared" si="1"/>
        <v>32</v>
      </c>
      <c r="C45" s="69" t="s">
        <v>46</v>
      </c>
      <c r="D45" s="70"/>
      <c r="E45" s="14" t="s">
        <v>25</v>
      </c>
      <c r="F45" s="65"/>
      <c r="G45" s="71"/>
      <c r="H45" s="33"/>
      <c r="I45" s="28" t="s">
        <v>33</v>
      </c>
    </row>
    <row r="46" spans="2:9" ht="24.75" customHeight="1" hidden="1">
      <c r="B46" s="19">
        <f t="shared" si="1"/>
        <v>33</v>
      </c>
      <c r="C46" s="69" t="s">
        <v>47</v>
      </c>
      <c r="D46" s="70"/>
      <c r="E46" s="14" t="s">
        <v>25</v>
      </c>
      <c r="F46" s="65"/>
      <c r="G46" s="71"/>
      <c r="H46" s="33"/>
      <c r="I46" s="28" t="s">
        <v>33</v>
      </c>
    </row>
    <row r="47" spans="2:9" ht="24.75" customHeight="1" hidden="1">
      <c r="B47" s="19">
        <f t="shared" si="1"/>
        <v>34</v>
      </c>
      <c r="C47" s="69" t="s">
        <v>51</v>
      </c>
      <c r="D47" s="70"/>
      <c r="E47" s="14" t="s">
        <v>25</v>
      </c>
      <c r="F47" s="65"/>
      <c r="G47" s="71"/>
      <c r="H47" s="33"/>
      <c r="I47" s="28" t="s">
        <v>33</v>
      </c>
    </row>
    <row r="48" spans="2:9" ht="13.5" customHeight="1" hidden="1">
      <c r="B48" s="19"/>
      <c r="C48" s="79"/>
      <c r="D48" s="80"/>
      <c r="E48" s="14"/>
      <c r="F48" s="77"/>
      <c r="G48" s="78"/>
      <c r="H48" s="33"/>
      <c r="I48" s="28"/>
    </row>
    <row r="49" spans="2:10" ht="28.5" customHeight="1">
      <c r="B49" s="60" t="s">
        <v>61</v>
      </c>
      <c r="C49" s="61"/>
      <c r="D49" s="61"/>
      <c r="E49" s="61"/>
      <c r="F49" s="61"/>
      <c r="G49" s="61"/>
      <c r="H49" s="61"/>
      <c r="I49" s="61"/>
      <c r="J49" s="8"/>
    </row>
    <row r="50" spans="2:10" ht="24" customHeight="1">
      <c r="B50" s="34"/>
      <c r="C50" s="62" t="s">
        <v>58</v>
      </c>
      <c r="D50" s="63"/>
      <c r="E50" s="35"/>
      <c r="F50" s="105"/>
      <c r="G50" s="106"/>
      <c r="H50" s="38">
        <f>SUM(H51:H62)</f>
        <v>2802500</v>
      </c>
      <c r="I50" s="35"/>
      <c r="J50" s="8"/>
    </row>
    <row r="51" spans="2:9" ht="51" customHeight="1" hidden="1">
      <c r="B51" s="19"/>
      <c r="C51" s="67"/>
      <c r="D51" s="67"/>
      <c r="E51" s="22"/>
      <c r="F51" s="68"/>
      <c r="G51" s="68"/>
      <c r="H51" s="33"/>
      <c r="I51" s="28"/>
    </row>
    <row r="52" spans="2:9" ht="53.25" customHeight="1" hidden="1">
      <c r="B52" s="19"/>
      <c r="C52" s="67"/>
      <c r="D52" s="67"/>
      <c r="E52" s="20"/>
      <c r="F52" s="68"/>
      <c r="G52" s="68"/>
      <c r="H52" s="33"/>
      <c r="I52" s="28"/>
    </row>
    <row r="53" spans="2:9" ht="51" customHeight="1" hidden="1">
      <c r="B53" s="19"/>
      <c r="C53" s="55"/>
      <c r="D53" s="55"/>
      <c r="E53" s="20"/>
      <c r="F53" s="68"/>
      <c r="G53" s="68"/>
      <c r="H53" s="33"/>
      <c r="I53" s="28"/>
    </row>
    <row r="54" spans="2:9" ht="66.75" customHeight="1" hidden="1">
      <c r="B54" s="19"/>
      <c r="C54" s="67"/>
      <c r="D54" s="67"/>
      <c r="E54" s="20"/>
      <c r="F54" s="68"/>
      <c r="G54" s="68"/>
      <c r="H54" s="33"/>
      <c r="I54" s="28"/>
    </row>
    <row r="55" spans="2:9" ht="66" customHeight="1">
      <c r="B55" s="19">
        <f>B34+1</f>
        <v>25</v>
      </c>
      <c r="C55" s="67" t="s">
        <v>73</v>
      </c>
      <c r="D55" s="67"/>
      <c r="E55" s="47" t="s">
        <v>26</v>
      </c>
      <c r="F55" s="68" t="s">
        <v>56</v>
      </c>
      <c r="G55" s="68"/>
      <c r="H55" s="33">
        <v>300000</v>
      </c>
      <c r="I55" s="28" t="s">
        <v>11</v>
      </c>
    </row>
    <row r="56" spans="2:9" ht="45" customHeight="1">
      <c r="B56" s="19">
        <f>B55+1</f>
        <v>26</v>
      </c>
      <c r="C56" s="72" t="s">
        <v>60</v>
      </c>
      <c r="D56" s="72"/>
      <c r="E56" s="20" t="s">
        <v>26</v>
      </c>
      <c r="F56" s="68" t="s">
        <v>56</v>
      </c>
      <c r="G56" s="68"/>
      <c r="H56" s="33">
        <v>100000</v>
      </c>
      <c r="I56" s="28" t="s">
        <v>11</v>
      </c>
    </row>
    <row r="57" spans="2:9" ht="66" customHeight="1">
      <c r="B57" s="19">
        <f>B56+1</f>
        <v>27</v>
      </c>
      <c r="C57" s="67" t="s">
        <v>83</v>
      </c>
      <c r="D57" s="67"/>
      <c r="E57" s="20" t="s">
        <v>26</v>
      </c>
      <c r="F57" s="68" t="s">
        <v>56</v>
      </c>
      <c r="G57" s="68"/>
      <c r="H57" s="33">
        <v>1600000</v>
      </c>
      <c r="I57" s="28" t="s">
        <v>11</v>
      </c>
    </row>
    <row r="58" spans="2:9" ht="66" customHeight="1">
      <c r="B58" s="19">
        <f>B57+1</f>
        <v>28</v>
      </c>
      <c r="C58" s="72" t="s">
        <v>84</v>
      </c>
      <c r="D58" s="72"/>
      <c r="E58" s="20" t="s">
        <v>26</v>
      </c>
      <c r="F58" s="68" t="s">
        <v>56</v>
      </c>
      <c r="G58" s="68"/>
      <c r="H58" s="33">
        <v>2500</v>
      </c>
      <c r="I58" s="28" t="s">
        <v>11</v>
      </c>
    </row>
    <row r="59" spans="2:9" ht="66" customHeight="1">
      <c r="B59" s="19">
        <f>B58+1</f>
        <v>29</v>
      </c>
      <c r="C59" s="72" t="s">
        <v>85</v>
      </c>
      <c r="D59" s="72"/>
      <c r="E59" s="20" t="s">
        <v>26</v>
      </c>
      <c r="F59" s="68" t="s">
        <v>56</v>
      </c>
      <c r="G59" s="68"/>
      <c r="H59" s="33">
        <v>680000</v>
      </c>
      <c r="I59" s="28" t="s">
        <v>11</v>
      </c>
    </row>
    <row r="60" spans="2:9" ht="66" customHeight="1">
      <c r="B60" s="19">
        <f>B59+1</f>
        <v>30</v>
      </c>
      <c r="C60" s="72" t="s">
        <v>87</v>
      </c>
      <c r="D60" s="72"/>
      <c r="E60" s="20" t="s">
        <v>26</v>
      </c>
      <c r="F60" s="68" t="s">
        <v>56</v>
      </c>
      <c r="G60" s="68"/>
      <c r="H60" s="33">
        <v>100000</v>
      </c>
      <c r="I60" s="28" t="s">
        <v>11</v>
      </c>
    </row>
    <row r="61" spans="2:9" ht="66" customHeight="1">
      <c r="B61" s="19">
        <f>B60+1</f>
        <v>31</v>
      </c>
      <c r="C61" s="72" t="s">
        <v>86</v>
      </c>
      <c r="D61" s="72"/>
      <c r="E61" s="20" t="s">
        <v>26</v>
      </c>
      <c r="F61" s="68" t="s">
        <v>56</v>
      </c>
      <c r="G61" s="68"/>
      <c r="H61" s="33">
        <v>20000</v>
      </c>
      <c r="I61" s="28" t="s">
        <v>11</v>
      </c>
    </row>
    <row r="62" spans="2:9" ht="12.75" customHeight="1">
      <c r="B62" s="19"/>
      <c r="C62" s="67"/>
      <c r="D62" s="67"/>
      <c r="E62" s="20"/>
      <c r="F62" s="68"/>
      <c r="G62" s="68"/>
      <c r="H62" s="33"/>
      <c r="I62" s="28"/>
    </row>
    <row r="63" spans="2:10" ht="12.75" hidden="1">
      <c r="B63" s="75" t="s">
        <v>27</v>
      </c>
      <c r="C63" s="75"/>
      <c r="D63" s="75"/>
      <c r="E63" s="75"/>
      <c r="F63" s="75"/>
      <c r="G63" s="75"/>
      <c r="H63" s="75"/>
      <c r="I63" s="75"/>
      <c r="J63" s="8"/>
    </row>
    <row r="64" spans="2:10" ht="12.75" hidden="1">
      <c r="B64" s="19"/>
      <c r="C64" s="64"/>
      <c r="D64" s="64"/>
      <c r="E64" s="20"/>
      <c r="F64" s="90"/>
      <c r="G64" s="90"/>
      <c r="H64" s="16"/>
      <c r="I64" s="21"/>
      <c r="J64" s="8"/>
    </row>
    <row r="65" spans="2:10" ht="12.75" hidden="1">
      <c r="B65" s="19"/>
      <c r="C65" s="64"/>
      <c r="D65" s="64"/>
      <c r="E65" s="20"/>
      <c r="F65" s="90"/>
      <c r="G65" s="90"/>
      <c r="H65" s="16"/>
      <c r="I65" s="21"/>
      <c r="J65" s="8"/>
    </row>
    <row r="66" spans="2:10" ht="12.75" hidden="1">
      <c r="B66" s="19"/>
      <c r="C66" s="81"/>
      <c r="D66" s="82"/>
      <c r="E66" s="20"/>
      <c r="F66" s="65"/>
      <c r="G66" s="66"/>
      <c r="H66" s="16"/>
      <c r="I66" s="21"/>
      <c r="J66" s="8"/>
    </row>
    <row r="67" spans="2:10" ht="12.75">
      <c r="B67" s="75" t="s">
        <v>63</v>
      </c>
      <c r="C67" s="75"/>
      <c r="D67" s="75"/>
      <c r="E67" s="75"/>
      <c r="F67" s="75"/>
      <c r="G67" s="75"/>
      <c r="H67" s="75"/>
      <c r="I67" s="75"/>
      <c r="J67" s="8"/>
    </row>
    <row r="68" spans="2:10" ht="12.75">
      <c r="B68" s="29"/>
      <c r="C68" s="62" t="s">
        <v>58</v>
      </c>
      <c r="D68" s="63"/>
      <c r="E68" s="29"/>
      <c r="F68" s="62"/>
      <c r="G68" s="63"/>
      <c r="H68" s="26">
        <f>SUM(H69:H77)</f>
        <v>3922000</v>
      </c>
      <c r="I68" s="29"/>
      <c r="J68" s="8"/>
    </row>
    <row r="69" spans="2:9" ht="25.5">
      <c r="B69" s="19">
        <f>B61+1</f>
        <v>32</v>
      </c>
      <c r="C69" s="97" t="s">
        <v>35</v>
      </c>
      <c r="D69" s="97"/>
      <c r="E69" s="22" t="s">
        <v>26</v>
      </c>
      <c r="F69" s="68" t="s">
        <v>56</v>
      </c>
      <c r="G69" s="68"/>
      <c r="H69" s="33">
        <v>2750000</v>
      </c>
      <c r="I69" s="28" t="s">
        <v>11</v>
      </c>
    </row>
    <row r="70" spans="2:9" ht="25.5">
      <c r="B70" s="19">
        <f>B69+1</f>
        <v>33</v>
      </c>
      <c r="C70" s="67" t="s">
        <v>67</v>
      </c>
      <c r="D70" s="67"/>
      <c r="E70" s="22" t="s">
        <v>26</v>
      </c>
      <c r="F70" s="68" t="s">
        <v>56</v>
      </c>
      <c r="G70" s="68"/>
      <c r="H70" s="33">
        <v>608000</v>
      </c>
      <c r="I70" s="28" t="s">
        <v>11</v>
      </c>
    </row>
    <row r="71" spans="2:9" ht="25.5">
      <c r="B71" s="19">
        <f>B70+1</f>
        <v>34</v>
      </c>
      <c r="C71" s="67" t="s">
        <v>88</v>
      </c>
      <c r="D71" s="67"/>
      <c r="E71" s="22" t="s">
        <v>26</v>
      </c>
      <c r="F71" s="68" t="s">
        <v>56</v>
      </c>
      <c r="G71" s="68"/>
      <c r="H71" s="33">
        <v>564000</v>
      </c>
      <c r="I71" s="28" t="s">
        <v>11</v>
      </c>
    </row>
    <row r="72" spans="2:9" ht="12.75" hidden="1">
      <c r="B72" s="19"/>
      <c r="C72" s="67"/>
      <c r="D72" s="67"/>
      <c r="E72" s="22"/>
      <c r="F72" s="68"/>
      <c r="G72" s="68"/>
      <c r="H72" s="33"/>
      <c r="I72" s="28"/>
    </row>
    <row r="73" spans="2:9" ht="12.75" hidden="1">
      <c r="B73" s="19"/>
      <c r="C73" s="67"/>
      <c r="D73" s="67"/>
      <c r="E73" s="22"/>
      <c r="F73" s="59"/>
      <c r="G73" s="59"/>
      <c r="H73" s="33"/>
      <c r="I73" s="28"/>
    </row>
    <row r="74" spans="2:9" ht="12.75" hidden="1">
      <c r="B74" s="19"/>
      <c r="C74" s="67"/>
      <c r="D74" s="67"/>
      <c r="E74" s="22"/>
      <c r="F74" s="59"/>
      <c r="G74" s="59"/>
      <c r="H74" s="33"/>
      <c r="I74" s="28"/>
    </row>
    <row r="75" spans="2:9" ht="12.75" hidden="1">
      <c r="B75" s="19"/>
      <c r="C75" s="67"/>
      <c r="D75" s="67"/>
      <c r="E75" s="22"/>
      <c r="F75" s="68"/>
      <c r="G75" s="68"/>
      <c r="H75" s="33"/>
      <c r="I75" s="28"/>
    </row>
    <row r="76" spans="2:9" ht="12.75" hidden="1">
      <c r="B76" s="19"/>
      <c r="C76" s="57"/>
      <c r="D76" s="58"/>
      <c r="E76" s="22"/>
      <c r="F76" s="68"/>
      <c r="G76" s="68"/>
      <c r="H76" s="33"/>
      <c r="I76" s="28"/>
    </row>
    <row r="77" spans="2:9" ht="12.75" hidden="1">
      <c r="B77" s="19"/>
      <c r="C77" s="57"/>
      <c r="D77" s="58"/>
      <c r="E77" s="22"/>
      <c r="F77" s="68"/>
      <c r="G77" s="68"/>
      <c r="H77" s="33"/>
      <c r="I77" s="28"/>
    </row>
    <row r="78" spans="2:9" ht="12.75" hidden="1">
      <c r="B78" s="19"/>
      <c r="C78" s="67"/>
      <c r="D78" s="67"/>
      <c r="E78" s="23"/>
      <c r="F78" s="51"/>
      <c r="G78" s="51"/>
      <c r="H78" s="25"/>
      <c r="I78" s="23"/>
    </row>
    <row r="79" spans="2:9" ht="12.75" hidden="1">
      <c r="B79" s="75" t="s">
        <v>40</v>
      </c>
      <c r="C79" s="95"/>
      <c r="D79" s="95"/>
      <c r="E79" s="95"/>
      <c r="F79" s="95"/>
      <c r="G79" s="95"/>
      <c r="H79" s="95"/>
      <c r="I79" s="95"/>
    </row>
    <row r="80" spans="2:9" ht="12.75" hidden="1">
      <c r="B80" s="19"/>
      <c r="C80" s="67"/>
      <c r="D80" s="67"/>
      <c r="E80" s="22"/>
      <c r="F80" s="59"/>
      <c r="G80" s="96"/>
      <c r="H80" s="39"/>
      <c r="I80" s="28"/>
    </row>
    <row r="81" spans="2:10" ht="12.75">
      <c r="B81" s="75" t="s">
        <v>62</v>
      </c>
      <c r="C81" s="75"/>
      <c r="D81" s="75"/>
      <c r="E81" s="75"/>
      <c r="F81" s="75"/>
      <c r="G81" s="75"/>
      <c r="H81" s="75"/>
      <c r="I81" s="75"/>
      <c r="J81" s="15"/>
    </row>
    <row r="82" spans="2:10" ht="12.75">
      <c r="B82" s="29"/>
      <c r="C82" s="62" t="s">
        <v>58</v>
      </c>
      <c r="D82" s="63"/>
      <c r="E82" s="29"/>
      <c r="F82" s="62"/>
      <c r="G82" s="63"/>
      <c r="H82" s="26">
        <f>SUM(H83:H86)</f>
        <v>1261104.52</v>
      </c>
      <c r="I82" s="29"/>
      <c r="J82" s="15"/>
    </row>
    <row r="83" spans="2:10" ht="50.25" customHeight="1">
      <c r="B83" s="19">
        <f>B71+1</f>
        <v>35</v>
      </c>
      <c r="C83" s="72" t="s">
        <v>69</v>
      </c>
      <c r="D83" s="72"/>
      <c r="E83" s="22" t="s">
        <v>26</v>
      </c>
      <c r="F83" s="68" t="s">
        <v>56</v>
      </c>
      <c r="G83" s="68"/>
      <c r="H83" s="33">
        <v>500000</v>
      </c>
      <c r="I83" s="28" t="s">
        <v>11</v>
      </c>
      <c r="J83" s="15"/>
    </row>
    <row r="84" spans="2:9" ht="25.5">
      <c r="B84" s="19">
        <f>B83+1</f>
        <v>36</v>
      </c>
      <c r="C84" s="72" t="s">
        <v>102</v>
      </c>
      <c r="D84" s="72"/>
      <c r="E84" s="22" t="s">
        <v>26</v>
      </c>
      <c r="F84" s="68" t="s">
        <v>56</v>
      </c>
      <c r="G84" s="68"/>
      <c r="H84" s="32">
        <f>4492.84+744225.02+8047.01</f>
        <v>756764.87</v>
      </c>
      <c r="I84" s="28" t="s">
        <v>11</v>
      </c>
    </row>
    <row r="85" spans="2:9" ht="25.5">
      <c r="B85" s="19">
        <f>B84+1</f>
        <v>37</v>
      </c>
      <c r="C85" s="72" t="s">
        <v>103</v>
      </c>
      <c r="D85" s="72"/>
      <c r="E85" s="22" t="s">
        <v>26</v>
      </c>
      <c r="F85" s="68" t="s">
        <v>56</v>
      </c>
      <c r="G85" s="68"/>
      <c r="H85" s="32">
        <v>4339.65</v>
      </c>
      <c r="I85" s="28" t="s">
        <v>11</v>
      </c>
    </row>
    <row r="86" spans="2:9" ht="12.75">
      <c r="B86" s="19"/>
      <c r="C86" s="69"/>
      <c r="D86" s="84"/>
      <c r="E86" s="22"/>
      <c r="F86" s="65"/>
      <c r="G86" s="66"/>
      <c r="H86" s="36"/>
      <c r="I86" s="28"/>
    </row>
    <row r="87" spans="2:10" ht="12.75">
      <c r="B87" s="75" t="s">
        <v>76</v>
      </c>
      <c r="C87" s="75"/>
      <c r="D87" s="75"/>
      <c r="E87" s="75"/>
      <c r="F87" s="75"/>
      <c r="G87" s="75"/>
      <c r="H87" s="75"/>
      <c r="I87" s="75"/>
      <c r="J87" s="8"/>
    </row>
    <row r="88" spans="2:10" ht="12.75">
      <c r="B88" s="29"/>
      <c r="C88" s="62" t="s">
        <v>58</v>
      </c>
      <c r="D88" s="63"/>
      <c r="E88" s="29"/>
      <c r="F88" s="62"/>
      <c r="G88" s="63"/>
      <c r="H88" s="26">
        <f>SUM(H89:H90)</f>
        <v>300000</v>
      </c>
      <c r="I88" s="29"/>
      <c r="J88" s="8"/>
    </row>
    <row r="89" spans="2:10" ht="37.5" customHeight="1">
      <c r="B89" s="19">
        <f>B83+1</f>
        <v>36</v>
      </c>
      <c r="C89" s="67" t="s">
        <v>70</v>
      </c>
      <c r="D89" s="67"/>
      <c r="E89" s="22" t="s">
        <v>26</v>
      </c>
      <c r="F89" s="68" t="s">
        <v>56</v>
      </c>
      <c r="G89" s="68"/>
      <c r="H89" s="33">
        <v>300000</v>
      </c>
      <c r="I89" s="28" t="s">
        <v>11</v>
      </c>
      <c r="J89" s="8"/>
    </row>
    <row r="90" spans="2:9" ht="12.75">
      <c r="B90" s="19"/>
      <c r="C90" s="67"/>
      <c r="D90" s="67"/>
      <c r="E90" s="22"/>
      <c r="F90" s="68"/>
      <c r="G90" s="68"/>
      <c r="H90" s="33"/>
      <c r="I90" s="28"/>
    </row>
    <row r="91" spans="2:10" ht="12.75">
      <c r="B91" s="75" t="s">
        <v>74</v>
      </c>
      <c r="C91" s="75"/>
      <c r="D91" s="75"/>
      <c r="E91" s="75"/>
      <c r="F91" s="75"/>
      <c r="G91" s="75"/>
      <c r="H91" s="75"/>
      <c r="I91" s="75"/>
      <c r="J91" s="8"/>
    </row>
    <row r="92" spans="2:10" ht="12.75">
      <c r="B92" s="29"/>
      <c r="C92" s="62" t="s">
        <v>58</v>
      </c>
      <c r="D92" s="63"/>
      <c r="E92" s="29"/>
      <c r="F92" s="62"/>
      <c r="G92" s="63"/>
      <c r="H92" s="26">
        <f>SUM(H93:H96)</f>
        <v>180000</v>
      </c>
      <c r="I92" s="29"/>
      <c r="J92" s="8"/>
    </row>
    <row r="93" spans="2:10" ht="36.75" customHeight="1">
      <c r="B93" s="19">
        <f>B89+1</f>
        <v>37</v>
      </c>
      <c r="C93" s="55" t="s">
        <v>68</v>
      </c>
      <c r="D93" s="55"/>
      <c r="E93" s="20" t="s">
        <v>10</v>
      </c>
      <c r="F93" s="68" t="s">
        <v>56</v>
      </c>
      <c r="G93" s="68"/>
      <c r="H93" s="32">
        <v>9600</v>
      </c>
      <c r="I93" s="28" t="s">
        <v>11</v>
      </c>
      <c r="J93" s="8"/>
    </row>
    <row r="94" spans="2:9" ht="35.25" customHeight="1">
      <c r="B94" s="19">
        <f>B93+1</f>
        <v>38</v>
      </c>
      <c r="C94" s="55" t="s">
        <v>89</v>
      </c>
      <c r="D94" s="55"/>
      <c r="E94" s="20" t="s">
        <v>10</v>
      </c>
      <c r="F94" s="68" t="s">
        <v>56</v>
      </c>
      <c r="G94" s="68"/>
      <c r="H94" s="33">
        <v>48400</v>
      </c>
      <c r="I94" s="28" t="s">
        <v>11</v>
      </c>
    </row>
    <row r="95" spans="2:9" ht="27" customHeight="1">
      <c r="B95" s="19">
        <f>B94+1</f>
        <v>39</v>
      </c>
      <c r="C95" s="55" t="s">
        <v>90</v>
      </c>
      <c r="D95" s="55"/>
      <c r="E95" s="20" t="s">
        <v>10</v>
      </c>
      <c r="F95" s="68" t="s">
        <v>56</v>
      </c>
      <c r="G95" s="68"/>
      <c r="H95" s="32">
        <v>22000</v>
      </c>
      <c r="I95" s="28" t="s">
        <v>11</v>
      </c>
    </row>
    <row r="96" spans="2:9" ht="25.5">
      <c r="B96" s="19">
        <f>B95+1</f>
        <v>40</v>
      </c>
      <c r="C96" s="55" t="s">
        <v>91</v>
      </c>
      <c r="D96" s="55"/>
      <c r="E96" s="20" t="s">
        <v>10</v>
      </c>
      <c r="F96" s="68" t="s">
        <v>56</v>
      </c>
      <c r="G96" s="68"/>
      <c r="H96" s="32">
        <v>100000</v>
      </c>
      <c r="I96" s="28" t="s">
        <v>11</v>
      </c>
    </row>
    <row r="97" spans="2:10" ht="12.75">
      <c r="B97" s="75" t="s">
        <v>96</v>
      </c>
      <c r="C97" s="95"/>
      <c r="D97" s="95"/>
      <c r="E97" s="95"/>
      <c r="F97" s="95"/>
      <c r="G97" s="95"/>
      <c r="H97" s="95"/>
      <c r="I97" s="95"/>
      <c r="J97" s="8"/>
    </row>
    <row r="98" spans="2:9" ht="25.5">
      <c r="B98" s="19">
        <f>B96+1</f>
        <v>41</v>
      </c>
      <c r="C98" s="72" t="s">
        <v>97</v>
      </c>
      <c r="D98" s="72"/>
      <c r="E98" s="20" t="s">
        <v>10</v>
      </c>
      <c r="F98" s="68" t="s">
        <v>56</v>
      </c>
      <c r="G98" s="68"/>
      <c r="H98" s="40">
        <v>433500</v>
      </c>
      <c r="I98" s="27" t="s">
        <v>11</v>
      </c>
    </row>
    <row r="99" spans="2:9" ht="12.75">
      <c r="B99" s="19"/>
      <c r="C99" s="69"/>
      <c r="D99" s="84"/>
      <c r="E99" s="20"/>
      <c r="F99" s="53"/>
      <c r="G99" s="54"/>
      <c r="H99" s="40"/>
      <c r="I99" s="27"/>
    </row>
    <row r="100" spans="2:10" ht="12.75">
      <c r="B100" s="75" t="s">
        <v>98</v>
      </c>
      <c r="C100" s="95"/>
      <c r="D100" s="95"/>
      <c r="E100" s="95"/>
      <c r="F100" s="95"/>
      <c r="G100" s="95"/>
      <c r="H100" s="95"/>
      <c r="I100" s="95"/>
      <c r="J100" s="8"/>
    </row>
    <row r="101" spans="2:10" ht="12.75">
      <c r="B101" s="29"/>
      <c r="C101" s="62" t="s">
        <v>58</v>
      </c>
      <c r="D101" s="63"/>
      <c r="E101" s="48"/>
      <c r="F101" s="107"/>
      <c r="G101" s="108"/>
      <c r="H101" s="26">
        <f>SUM(H102:H104)</f>
        <v>153042.7</v>
      </c>
      <c r="I101" s="48"/>
      <c r="J101" s="8"/>
    </row>
    <row r="102" spans="2:9" ht="25.5">
      <c r="B102" s="19">
        <f>B98+1</f>
        <v>42</v>
      </c>
      <c r="C102" s="69" t="s">
        <v>99</v>
      </c>
      <c r="D102" s="84"/>
      <c r="E102" s="20" t="s">
        <v>10</v>
      </c>
      <c r="F102" s="68" t="s">
        <v>56</v>
      </c>
      <c r="G102" s="68"/>
      <c r="H102" s="32">
        <v>122080.3</v>
      </c>
      <c r="I102" s="27" t="s">
        <v>11</v>
      </c>
    </row>
    <row r="103" spans="2:9" ht="25.5">
      <c r="B103" s="19">
        <f>B102+1</f>
        <v>43</v>
      </c>
      <c r="C103" s="69" t="s">
        <v>100</v>
      </c>
      <c r="D103" s="84"/>
      <c r="E103" s="20" t="s">
        <v>10</v>
      </c>
      <c r="F103" s="68" t="s">
        <v>56</v>
      </c>
      <c r="G103" s="68"/>
      <c r="H103" s="109">
        <v>18608.4</v>
      </c>
      <c r="I103" s="27" t="s">
        <v>11</v>
      </c>
    </row>
    <row r="104" spans="2:9" ht="25.5">
      <c r="B104" s="19">
        <f>B103+1</f>
        <v>44</v>
      </c>
      <c r="C104" s="69" t="s">
        <v>101</v>
      </c>
      <c r="D104" s="84"/>
      <c r="E104" s="20" t="s">
        <v>10</v>
      </c>
      <c r="F104" s="68" t="s">
        <v>56</v>
      </c>
      <c r="G104" s="68"/>
      <c r="H104" s="109">
        <v>12354</v>
      </c>
      <c r="I104" s="27" t="s">
        <v>11</v>
      </c>
    </row>
    <row r="105" spans="2:9" ht="12.75">
      <c r="B105" s="19"/>
      <c r="C105" s="69"/>
      <c r="D105" s="84"/>
      <c r="E105" s="20"/>
      <c r="F105" s="53"/>
      <c r="G105" s="54"/>
      <c r="H105" s="40"/>
      <c r="I105" s="27"/>
    </row>
    <row r="106" spans="2:9" ht="15" customHeight="1">
      <c r="B106" s="75" t="s">
        <v>75</v>
      </c>
      <c r="C106" s="56"/>
      <c r="D106" s="56"/>
      <c r="E106" s="56"/>
      <c r="F106" s="56"/>
      <c r="G106" s="56"/>
      <c r="H106" s="56"/>
      <c r="I106" s="56"/>
    </row>
    <row r="107" spans="2:10" ht="12.75">
      <c r="B107" s="29"/>
      <c r="C107" s="62" t="s">
        <v>58</v>
      </c>
      <c r="D107" s="63"/>
      <c r="E107" s="29"/>
      <c r="F107" s="62"/>
      <c r="G107" s="63"/>
      <c r="H107" s="26">
        <f>SUM(H108:H115)</f>
        <v>1185007.6400000001</v>
      </c>
      <c r="I107" s="29"/>
      <c r="J107" s="8"/>
    </row>
    <row r="108" spans="2:9" ht="30.75" customHeight="1">
      <c r="B108" s="19">
        <f>B104+1</f>
        <v>45</v>
      </c>
      <c r="C108" s="72" t="s">
        <v>71</v>
      </c>
      <c r="D108" s="94"/>
      <c r="E108" s="20" t="s">
        <v>10</v>
      </c>
      <c r="F108" s="68" t="s">
        <v>56</v>
      </c>
      <c r="G108" s="68"/>
      <c r="H108" s="32">
        <v>190000</v>
      </c>
      <c r="I108" s="28" t="s">
        <v>11</v>
      </c>
    </row>
    <row r="109" spans="2:9" ht="39" customHeight="1">
      <c r="B109" s="19">
        <f>B108+1</f>
        <v>46</v>
      </c>
      <c r="C109" s="72" t="s">
        <v>95</v>
      </c>
      <c r="D109" s="94"/>
      <c r="E109" s="20" t="s">
        <v>10</v>
      </c>
      <c r="F109" s="68" t="s">
        <v>56</v>
      </c>
      <c r="G109" s="68"/>
      <c r="H109" s="32">
        <v>107000</v>
      </c>
      <c r="I109" s="28" t="s">
        <v>11</v>
      </c>
    </row>
    <row r="110" spans="2:9" ht="39" customHeight="1">
      <c r="B110" s="19">
        <f>B109+1</f>
        <v>47</v>
      </c>
      <c r="C110" s="72" t="s">
        <v>92</v>
      </c>
      <c r="D110" s="94"/>
      <c r="E110" s="20" t="s">
        <v>10</v>
      </c>
      <c r="F110" s="68" t="s">
        <v>56</v>
      </c>
      <c r="G110" s="68"/>
      <c r="H110" s="32">
        <v>100000</v>
      </c>
      <c r="I110" s="28" t="s">
        <v>11</v>
      </c>
    </row>
    <row r="111" spans="2:9" ht="39" customHeight="1">
      <c r="B111" s="19">
        <f>B110+1</f>
        <v>48</v>
      </c>
      <c r="C111" s="72" t="s">
        <v>93</v>
      </c>
      <c r="D111" s="94"/>
      <c r="E111" s="20" t="s">
        <v>10</v>
      </c>
      <c r="F111" s="68" t="s">
        <v>56</v>
      </c>
      <c r="G111" s="68"/>
      <c r="H111" s="32">
        <v>28007.64</v>
      </c>
      <c r="I111" s="28" t="s">
        <v>11</v>
      </c>
    </row>
    <row r="112" spans="2:9" ht="84" customHeight="1">
      <c r="B112" s="19">
        <f>B111+1</f>
        <v>49</v>
      </c>
      <c r="C112" s="72" t="s">
        <v>94</v>
      </c>
      <c r="D112" s="94"/>
      <c r="E112" s="20" t="s">
        <v>10</v>
      </c>
      <c r="F112" s="68" t="s">
        <v>56</v>
      </c>
      <c r="G112" s="68"/>
      <c r="H112" s="32">
        <v>5000</v>
      </c>
      <c r="I112" s="28" t="s">
        <v>11</v>
      </c>
    </row>
    <row r="113" spans="2:9" ht="84" customHeight="1">
      <c r="B113" s="19">
        <f>B112+1</f>
        <v>50</v>
      </c>
      <c r="C113" s="72" t="s">
        <v>104</v>
      </c>
      <c r="D113" s="94"/>
      <c r="E113" s="20" t="s">
        <v>49</v>
      </c>
      <c r="F113" s="68" t="s">
        <v>56</v>
      </c>
      <c r="G113" s="68"/>
      <c r="H113" s="32">
        <v>755000</v>
      </c>
      <c r="I113" s="28" t="s">
        <v>11</v>
      </c>
    </row>
    <row r="114" spans="2:9" ht="17.25" customHeight="1">
      <c r="B114" s="19"/>
      <c r="C114" s="69"/>
      <c r="D114" s="70"/>
      <c r="E114" s="14"/>
      <c r="F114" s="77"/>
      <c r="G114" s="78"/>
      <c r="H114" s="39"/>
      <c r="I114" s="28"/>
    </row>
    <row r="115" spans="2:9" ht="15" customHeight="1">
      <c r="B115" s="75" t="s">
        <v>77</v>
      </c>
      <c r="C115" s="56"/>
      <c r="D115" s="56"/>
      <c r="E115" s="56"/>
      <c r="F115" s="56"/>
      <c r="G115" s="56"/>
      <c r="H115" s="56"/>
      <c r="I115" s="56"/>
    </row>
    <row r="116" spans="2:10" ht="12.75">
      <c r="B116" s="29"/>
      <c r="C116" s="62" t="s">
        <v>58</v>
      </c>
      <c r="D116" s="63"/>
      <c r="E116" s="29"/>
      <c r="F116" s="62"/>
      <c r="G116" s="63"/>
      <c r="H116" s="26">
        <f>SUM(H117:H119)</f>
        <v>100000</v>
      </c>
      <c r="I116" s="29"/>
      <c r="J116" s="8"/>
    </row>
    <row r="117" spans="2:9" ht="30.75" customHeight="1">
      <c r="B117" s="19">
        <f>B113+1</f>
        <v>51</v>
      </c>
      <c r="C117" s="72" t="s">
        <v>72</v>
      </c>
      <c r="D117" s="73"/>
      <c r="E117" s="22" t="s">
        <v>26</v>
      </c>
      <c r="F117" s="68" t="s">
        <v>56</v>
      </c>
      <c r="G117" s="68"/>
      <c r="H117" s="33">
        <v>100000</v>
      </c>
      <c r="I117" s="28" t="s">
        <v>11</v>
      </c>
    </row>
    <row r="118" spans="2:9" ht="12.75">
      <c r="B118" s="19"/>
      <c r="C118" s="69"/>
      <c r="D118" s="70"/>
      <c r="E118" s="20"/>
      <c r="F118" s="77"/>
      <c r="G118" s="83"/>
      <c r="H118" s="39"/>
      <c r="I118" s="28"/>
    </row>
    <row r="119" spans="2:9" ht="18.75" customHeight="1" hidden="1">
      <c r="B119" s="75" t="s">
        <v>41</v>
      </c>
      <c r="C119" s="56"/>
      <c r="D119" s="56"/>
      <c r="E119" s="56"/>
      <c r="F119" s="56"/>
      <c r="G119" s="56"/>
      <c r="H119" s="56"/>
      <c r="I119" s="56"/>
    </row>
    <row r="120" spans="2:9" ht="30.75" customHeight="1" hidden="1">
      <c r="B120" s="19"/>
      <c r="C120" s="72"/>
      <c r="D120" s="73"/>
      <c r="E120" s="20"/>
      <c r="F120" s="68"/>
      <c r="G120" s="74"/>
      <c r="H120" s="39"/>
      <c r="I120" s="28"/>
    </row>
    <row r="121" spans="2:9" ht="15" customHeight="1" hidden="1">
      <c r="B121" s="19"/>
      <c r="C121" s="69"/>
      <c r="D121" s="70"/>
      <c r="E121" s="20"/>
      <c r="F121" s="77"/>
      <c r="G121" s="83"/>
      <c r="H121" s="39"/>
      <c r="I121" s="28"/>
    </row>
    <row r="122" spans="2:9" ht="21" customHeight="1" hidden="1">
      <c r="B122" s="75" t="s">
        <v>43</v>
      </c>
      <c r="C122" s="76"/>
      <c r="D122" s="76"/>
      <c r="E122" s="76"/>
      <c r="F122" s="76"/>
      <c r="G122" s="76"/>
      <c r="H122" s="76"/>
      <c r="I122" s="76"/>
    </row>
    <row r="123" spans="2:9" ht="30.75" customHeight="1" hidden="1">
      <c r="B123" s="19"/>
      <c r="C123" s="72"/>
      <c r="D123" s="104"/>
      <c r="E123" s="20"/>
      <c r="F123" s="68"/>
      <c r="G123" s="96"/>
      <c r="H123" s="39"/>
      <c r="I123" s="28"/>
    </row>
    <row r="124" spans="2:9" ht="30.75" customHeight="1" hidden="1">
      <c r="B124" s="101" t="s">
        <v>44</v>
      </c>
      <c r="C124" s="102"/>
      <c r="D124" s="102"/>
      <c r="E124" s="102"/>
      <c r="F124" s="102"/>
      <c r="G124" s="102"/>
      <c r="H124" s="102"/>
      <c r="I124" s="103"/>
    </row>
    <row r="125" spans="2:9" ht="12.75" hidden="1">
      <c r="B125" s="19"/>
      <c r="C125" s="69"/>
      <c r="D125" s="70"/>
      <c r="E125" s="20"/>
      <c r="F125" s="68"/>
      <c r="G125" s="96"/>
      <c r="H125" s="39"/>
      <c r="I125" s="28"/>
    </row>
    <row r="126" spans="2:10" ht="12.75">
      <c r="B126" s="19"/>
      <c r="C126" s="92" t="s">
        <v>28</v>
      </c>
      <c r="D126" s="92"/>
      <c r="E126" s="24"/>
      <c r="F126" s="93"/>
      <c r="G126" s="93"/>
      <c r="H126" s="26">
        <f>H9+H50+H68+H82+H88+H92+H98+H101+H107+H116</f>
        <v>10552454.86</v>
      </c>
      <c r="I126" s="21"/>
      <c r="J126" s="8"/>
    </row>
    <row r="127" spans="2:10" ht="12.75">
      <c r="B127" s="42"/>
      <c r="C127" s="43"/>
      <c r="D127" s="43"/>
      <c r="E127" s="43"/>
      <c r="F127" s="44"/>
      <c r="G127" s="44"/>
      <c r="H127" s="45"/>
      <c r="I127" s="46"/>
      <c r="J127" s="8"/>
    </row>
    <row r="128" spans="3:10" ht="13.5">
      <c r="C128" s="91" t="s">
        <v>105</v>
      </c>
      <c r="D128" s="91"/>
      <c r="E128" s="91"/>
      <c r="F128" s="91"/>
      <c r="G128" s="91"/>
      <c r="J128" s="41"/>
    </row>
    <row r="129" spans="3:10" ht="13.5">
      <c r="C129" s="12"/>
      <c r="D129" s="12"/>
      <c r="E129" s="12"/>
      <c r="F129" s="12"/>
      <c r="G129" s="12"/>
      <c r="J129" s="41"/>
    </row>
    <row r="130" spans="3:7" ht="13.5">
      <c r="C130" s="12"/>
      <c r="D130" s="13"/>
      <c r="E130" s="13"/>
      <c r="F130" s="13"/>
      <c r="G130" s="13"/>
    </row>
    <row r="131" spans="3:7" ht="13.5">
      <c r="C131" s="12"/>
      <c r="D131" s="13"/>
      <c r="E131" s="13"/>
      <c r="F131" s="13"/>
      <c r="G131" s="13"/>
    </row>
    <row r="132" spans="3:7" ht="13.5">
      <c r="C132" s="89" t="s">
        <v>64</v>
      </c>
      <c r="D132" s="89"/>
      <c r="E132" s="89"/>
      <c r="F132" s="89"/>
      <c r="G132" s="89"/>
    </row>
    <row r="133" spans="3:7" ht="13.5">
      <c r="C133" s="12"/>
      <c r="D133" s="13"/>
      <c r="E133" s="13"/>
      <c r="F133" s="13"/>
      <c r="G133" s="13"/>
    </row>
    <row r="134" spans="3:7" ht="13.5">
      <c r="C134" s="89" t="s">
        <v>53</v>
      </c>
      <c r="D134" s="89"/>
      <c r="E134" s="89"/>
      <c r="F134" s="89"/>
      <c r="G134" s="89"/>
    </row>
  </sheetData>
  <sheetProtection/>
  <mergeCells count="232">
    <mergeCell ref="C101:D101"/>
    <mergeCell ref="F101:G101"/>
    <mergeCell ref="C112:D112"/>
    <mergeCell ref="F112:G112"/>
    <mergeCell ref="F102:G102"/>
    <mergeCell ref="C103:D103"/>
    <mergeCell ref="F103:G103"/>
    <mergeCell ref="C95:D95"/>
    <mergeCell ref="F95:G95"/>
    <mergeCell ref="C108:D108"/>
    <mergeCell ref="F108:G108"/>
    <mergeCell ref="B100:I100"/>
    <mergeCell ref="C104:D104"/>
    <mergeCell ref="F104:G104"/>
    <mergeCell ref="C105:D105"/>
    <mergeCell ref="F105:G105"/>
    <mergeCell ref="C102:D102"/>
    <mergeCell ref="C60:D60"/>
    <mergeCell ref="F60:G60"/>
    <mergeCell ref="C58:D58"/>
    <mergeCell ref="F58:G58"/>
    <mergeCell ref="C59:D59"/>
    <mergeCell ref="F59:G59"/>
    <mergeCell ref="C31:D31"/>
    <mergeCell ref="F31:G31"/>
    <mergeCell ref="C32:D32"/>
    <mergeCell ref="F32:G32"/>
    <mergeCell ref="C29:D29"/>
    <mergeCell ref="F29:G29"/>
    <mergeCell ref="C30:D30"/>
    <mergeCell ref="F30:G30"/>
    <mergeCell ref="C123:D123"/>
    <mergeCell ref="F123:G123"/>
    <mergeCell ref="C41:D41"/>
    <mergeCell ref="F41:G41"/>
    <mergeCell ref="F50:G50"/>
    <mergeCell ref="C50:D50"/>
    <mergeCell ref="F68:G68"/>
    <mergeCell ref="C68:D68"/>
    <mergeCell ref="C64:D64"/>
    <mergeCell ref="F64:G64"/>
    <mergeCell ref="B124:I124"/>
    <mergeCell ref="F125:G125"/>
    <mergeCell ref="C125:D125"/>
    <mergeCell ref="C42:D42"/>
    <mergeCell ref="F42:G42"/>
    <mergeCell ref="C82:D82"/>
    <mergeCell ref="F88:G88"/>
    <mergeCell ref="C88:D88"/>
    <mergeCell ref="F92:G92"/>
    <mergeCell ref="C92:D92"/>
    <mergeCell ref="C51:D51"/>
    <mergeCell ref="F51:G51"/>
    <mergeCell ref="F9:G9"/>
    <mergeCell ref="C9:D9"/>
    <mergeCell ref="F37:G37"/>
    <mergeCell ref="C37:D37"/>
    <mergeCell ref="C12:D12"/>
    <mergeCell ref="F12:G12"/>
    <mergeCell ref="F35:G35"/>
    <mergeCell ref="C25:D25"/>
    <mergeCell ref="F25:G25"/>
    <mergeCell ref="C27:D27"/>
    <mergeCell ref="F27:G27"/>
    <mergeCell ref="C26:D26"/>
    <mergeCell ref="F26:G26"/>
    <mergeCell ref="C28:D28"/>
    <mergeCell ref="C61:D61"/>
    <mergeCell ref="F61:G61"/>
    <mergeCell ref="C54:D54"/>
    <mergeCell ref="F54:G54"/>
    <mergeCell ref="C38:D38"/>
    <mergeCell ref="F38:G38"/>
    <mergeCell ref="C43:D43"/>
    <mergeCell ref="F43:G43"/>
    <mergeCell ref="C55:D55"/>
    <mergeCell ref="C69:D69"/>
    <mergeCell ref="C72:D72"/>
    <mergeCell ref="F72:G72"/>
    <mergeCell ref="C71:D71"/>
    <mergeCell ref="F71:G71"/>
    <mergeCell ref="F75:G75"/>
    <mergeCell ref="F80:G80"/>
    <mergeCell ref="F82:G82"/>
    <mergeCell ref="F28:G28"/>
    <mergeCell ref="C65:D65"/>
    <mergeCell ref="C62:D62"/>
    <mergeCell ref="F62:G62"/>
    <mergeCell ref="C75:D75"/>
    <mergeCell ref="C74:D74"/>
    <mergeCell ref="C70:D70"/>
    <mergeCell ref="C73:D73"/>
    <mergeCell ref="F70:G70"/>
    <mergeCell ref="F73:G73"/>
    <mergeCell ref="F74:G74"/>
    <mergeCell ref="C78:D78"/>
    <mergeCell ref="C94:D94"/>
    <mergeCell ref="B81:I81"/>
    <mergeCell ref="F78:G78"/>
    <mergeCell ref="B79:I79"/>
    <mergeCell ref="C80:D80"/>
    <mergeCell ref="B91:I91"/>
    <mergeCell ref="F126:G126"/>
    <mergeCell ref="C90:D90"/>
    <mergeCell ref="F90:G90"/>
    <mergeCell ref="B106:I106"/>
    <mergeCell ref="C113:D113"/>
    <mergeCell ref="F113:G113"/>
    <mergeCell ref="B97:I97"/>
    <mergeCell ref="C98:D98"/>
    <mergeCell ref="F98:G98"/>
    <mergeCell ref="F46:G46"/>
    <mergeCell ref="C132:G132"/>
    <mergeCell ref="C134:G134"/>
    <mergeCell ref="F93:G93"/>
    <mergeCell ref="F65:G65"/>
    <mergeCell ref="F69:G69"/>
    <mergeCell ref="C128:G128"/>
    <mergeCell ref="C126:D126"/>
    <mergeCell ref="C84:D84"/>
    <mergeCell ref="F84:G84"/>
    <mergeCell ref="C20:D20"/>
    <mergeCell ref="F20:G20"/>
    <mergeCell ref="C24:D24"/>
    <mergeCell ref="F24:G24"/>
    <mergeCell ref="C21:D21"/>
    <mergeCell ref="F21:G21"/>
    <mergeCell ref="C22:D22"/>
    <mergeCell ref="F22:G22"/>
    <mergeCell ref="C23:D23"/>
    <mergeCell ref="F23:G23"/>
    <mergeCell ref="C19:D19"/>
    <mergeCell ref="F19:G19"/>
    <mergeCell ref="C18:D18"/>
    <mergeCell ref="F18:G18"/>
    <mergeCell ref="C7:D7"/>
    <mergeCell ref="F7:G7"/>
    <mergeCell ref="B3:I3"/>
    <mergeCell ref="B4:I4"/>
    <mergeCell ref="B5:I5"/>
    <mergeCell ref="C6:D6"/>
    <mergeCell ref="F6:G6"/>
    <mergeCell ref="B8:I8"/>
    <mergeCell ref="B87:I87"/>
    <mergeCell ref="B67:I67"/>
    <mergeCell ref="B63:I63"/>
    <mergeCell ref="B49:I49"/>
    <mergeCell ref="C10:D10"/>
    <mergeCell ref="F10:G10"/>
    <mergeCell ref="C13:D13"/>
    <mergeCell ref="B36:I36"/>
    <mergeCell ref="C35:D35"/>
    <mergeCell ref="C11:D11"/>
    <mergeCell ref="F11:G11"/>
    <mergeCell ref="C40:D40"/>
    <mergeCell ref="F40:G40"/>
    <mergeCell ref="F13:G13"/>
    <mergeCell ref="C14:D14"/>
    <mergeCell ref="F14:G14"/>
    <mergeCell ref="C15:D15"/>
    <mergeCell ref="F16:G16"/>
    <mergeCell ref="C17:D17"/>
    <mergeCell ref="F15:G15"/>
    <mergeCell ref="C16:D16"/>
    <mergeCell ref="F17:G17"/>
    <mergeCell ref="F96:G96"/>
    <mergeCell ref="C83:D83"/>
    <mergeCell ref="F83:G83"/>
    <mergeCell ref="C85:D85"/>
    <mergeCell ref="F85:G85"/>
    <mergeCell ref="C89:D89"/>
    <mergeCell ref="F89:G89"/>
    <mergeCell ref="C93:D93"/>
    <mergeCell ref="F94:G94"/>
    <mergeCell ref="C86:D86"/>
    <mergeCell ref="C53:D53"/>
    <mergeCell ref="F53:G53"/>
    <mergeCell ref="C76:D76"/>
    <mergeCell ref="C77:D77"/>
    <mergeCell ref="F76:G76"/>
    <mergeCell ref="F77:G77"/>
    <mergeCell ref="C56:D56"/>
    <mergeCell ref="C99:D99"/>
    <mergeCell ref="F99:G99"/>
    <mergeCell ref="C96:D96"/>
    <mergeCell ref="B119:I119"/>
    <mergeCell ref="F118:G118"/>
    <mergeCell ref="B115:I115"/>
    <mergeCell ref="C117:D117"/>
    <mergeCell ref="F117:G117"/>
    <mergeCell ref="C114:D114"/>
    <mergeCell ref="F114:G114"/>
    <mergeCell ref="C120:D120"/>
    <mergeCell ref="F120:G120"/>
    <mergeCell ref="B122:I122"/>
    <mergeCell ref="F48:G48"/>
    <mergeCell ref="C48:D48"/>
    <mergeCell ref="F66:G66"/>
    <mergeCell ref="C66:D66"/>
    <mergeCell ref="C121:D121"/>
    <mergeCell ref="F121:G121"/>
    <mergeCell ref="C118:D118"/>
    <mergeCell ref="F86:G86"/>
    <mergeCell ref="C44:D44"/>
    <mergeCell ref="C45:D45"/>
    <mergeCell ref="C47:D47"/>
    <mergeCell ref="F44:G44"/>
    <mergeCell ref="F45:G45"/>
    <mergeCell ref="F47:G47"/>
    <mergeCell ref="C46:D46"/>
    <mergeCell ref="F55:G55"/>
    <mergeCell ref="F56:G56"/>
    <mergeCell ref="C33:D33"/>
    <mergeCell ref="F33:G33"/>
    <mergeCell ref="C57:D57"/>
    <mergeCell ref="F57:G57"/>
    <mergeCell ref="C34:D34"/>
    <mergeCell ref="F34:G34"/>
    <mergeCell ref="C39:D39"/>
    <mergeCell ref="F39:G39"/>
    <mergeCell ref="C52:D52"/>
    <mergeCell ref="F52:G52"/>
    <mergeCell ref="C107:D107"/>
    <mergeCell ref="F107:G107"/>
    <mergeCell ref="C116:D116"/>
    <mergeCell ref="F116:G116"/>
    <mergeCell ref="C110:D110"/>
    <mergeCell ref="F110:G110"/>
    <mergeCell ref="C111:D111"/>
    <mergeCell ref="F111:G111"/>
    <mergeCell ref="C109:D109"/>
    <mergeCell ref="F109:G109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0:E72"/>
  <sheetViews>
    <sheetView zoomScalePageLayoutView="0" workbookViewId="0" topLeftCell="A58">
      <selection activeCell="D62" sqref="D62"/>
    </sheetView>
  </sheetViews>
  <sheetFormatPr defaultColWidth="9.140625" defaultRowHeight="12.75"/>
  <cols>
    <col min="2" max="4" width="10.57421875" style="0" bestFit="1" customWidth="1"/>
    <col min="5" max="5" width="11.57421875" style="0" bestFit="1" customWidth="1"/>
    <col min="8" max="8" width="11.57421875" style="0" bestFit="1" customWidth="1"/>
  </cols>
  <sheetData>
    <row r="60" spans="3:5" ht="12.75">
      <c r="C60" s="1">
        <v>251230</v>
      </c>
      <c r="D60" s="1">
        <v>13910</v>
      </c>
      <c r="E60" s="1">
        <f aca="true" t="shared" si="0" ref="E60:E71">C60+D60</f>
        <v>265140</v>
      </c>
    </row>
    <row r="61" spans="3:5" ht="12.75">
      <c r="C61" s="1">
        <v>736860</v>
      </c>
      <c r="D61" s="1"/>
      <c r="E61" s="1">
        <f t="shared" si="0"/>
        <v>736860</v>
      </c>
    </row>
    <row r="62" spans="3:5" ht="12.75">
      <c r="C62" s="1"/>
      <c r="D62" s="1">
        <v>108927.8</v>
      </c>
      <c r="E62" s="1">
        <f t="shared" si="0"/>
        <v>108927.8</v>
      </c>
    </row>
    <row r="63" spans="3:5" ht="12.75">
      <c r="C63" s="1"/>
      <c r="D63" s="1">
        <v>4990.89</v>
      </c>
      <c r="E63" s="1">
        <f t="shared" si="0"/>
        <v>4990.89</v>
      </c>
    </row>
    <row r="64" spans="3:5" ht="12.75">
      <c r="C64" s="1">
        <v>360350</v>
      </c>
      <c r="D64" s="1">
        <v>44369</v>
      </c>
      <c r="E64" s="1">
        <f t="shared" si="0"/>
        <v>404719</v>
      </c>
    </row>
    <row r="65" spans="3:5" ht="12.75">
      <c r="C65" s="1"/>
      <c r="D65" s="1">
        <v>826921.14</v>
      </c>
      <c r="E65" s="1">
        <f t="shared" si="0"/>
        <v>826921.14</v>
      </c>
    </row>
    <row r="66" spans="3:5" ht="12.75">
      <c r="C66" s="1">
        <v>4000300</v>
      </c>
      <c r="D66" s="1">
        <v>1110279.86</v>
      </c>
      <c r="E66" s="1">
        <f t="shared" si="0"/>
        <v>5110579.86</v>
      </c>
    </row>
    <row r="67" spans="3:5" ht="12.75">
      <c r="C67" s="1"/>
      <c r="D67" s="1">
        <v>573376.06</v>
      </c>
      <c r="E67" s="1">
        <f t="shared" si="0"/>
        <v>573376.06</v>
      </c>
    </row>
    <row r="68" spans="3:5" ht="12.75">
      <c r="C68" s="1">
        <v>275620</v>
      </c>
      <c r="D68" s="1">
        <v>575239.47</v>
      </c>
      <c r="E68" s="1">
        <f t="shared" si="0"/>
        <v>850859.47</v>
      </c>
    </row>
    <row r="69" spans="3:5" ht="12.75">
      <c r="C69" s="1"/>
      <c r="D69" s="1">
        <v>2601616.59</v>
      </c>
      <c r="E69" s="1">
        <f t="shared" si="0"/>
        <v>2601616.59</v>
      </c>
    </row>
    <row r="70" spans="3:5" ht="12.75">
      <c r="C70" s="1">
        <v>480863</v>
      </c>
      <c r="D70" s="1">
        <v>1916197.7</v>
      </c>
      <c r="E70" s="1">
        <f t="shared" si="0"/>
        <v>2397060.7</v>
      </c>
    </row>
    <row r="71" spans="3:5" ht="12.75">
      <c r="C71" s="1"/>
      <c r="D71" s="1">
        <v>20031.87</v>
      </c>
      <c r="E71" s="1">
        <f t="shared" si="0"/>
        <v>20031.87</v>
      </c>
    </row>
    <row r="72" spans="3:5" ht="12.75">
      <c r="C72" s="1">
        <f>SUM(C60:C71)</f>
        <v>6105223</v>
      </c>
      <c r="D72" s="1">
        <f>SUM(D60:D71)</f>
        <v>7795860.380000001</v>
      </c>
      <c r="E72" s="1">
        <f>C72+D72</f>
        <v>13901083.38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B1">
      <selection activeCell="M29" sqref="M29"/>
    </sheetView>
  </sheetViews>
  <sheetFormatPr defaultColWidth="9.140625" defaultRowHeight="12.75"/>
  <cols>
    <col min="3" max="3" width="11.57421875" style="0" bestFit="1" customWidth="1"/>
    <col min="4" max="4" width="10.57421875" style="0" bestFit="1" customWidth="1"/>
    <col min="5" max="9" width="9.57421875" style="0" bestFit="1" customWidth="1"/>
    <col min="10" max="11" width="10.57421875" style="0" bestFit="1" customWidth="1"/>
    <col min="12" max="13" width="9.57421875" style="0" bestFit="1" customWidth="1"/>
    <col min="14" max="14" width="11.57421875" style="1" bestFit="1" customWidth="1"/>
    <col min="15" max="15" width="9.421875" style="0" bestFit="1" customWidth="1"/>
  </cols>
  <sheetData>
    <row r="2" spans="4:13" ht="12.75">
      <c r="D2">
        <v>2240</v>
      </c>
      <c r="E2">
        <v>2282</v>
      </c>
      <c r="F2">
        <v>3210</v>
      </c>
      <c r="G2">
        <v>3110</v>
      </c>
      <c r="H2">
        <v>3122</v>
      </c>
      <c r="I2">
        <v>3131</v>
      </c>
      <c r="J2">
        <v>3132</v>
      </c>
      <c r="K2">
        <v>2610</v>
      </c>
      <c r="L2">
        <v>3141</v>
      </c>
      <c r="M2">
        <v>3142</v>
      </c>
    </row>
    <row r="3" spans="2:15" ht="12.75">
      <c r="B3">
        <v>100101</v>
      </c>
      <c r="C3" s="1">
        <v>258000</v>
      </c>
      <c r="D3" s="5">
        <v>258000</v>
      </c>
      <c r="E3" s="1"/>
      <c r="F3" s="1"/>
      <c r="G3" s="1"/>
      <c r="H3" s="1"/>
      <c r="I3" s="1"/>
      <c r="J3" s="1"/>
      <c r="K3" s="1"/>
      <c r="L3" s="1"/>
      <c r="M3" s="1"/>
      <c r="N3" s="1">
        <f aca="true" t="shared" si="0" ref="N3:N21">SUM(D3:M3)</f>
        <v>258000</v>
      </c>
      <c r="O3" s="1">
        <f>C3-N3</f>
        <v>0</v>
      </c>
    </row>
    <row r="4" spans="2:15" ht="12.75">
      <c r="B4">
        <v>100102</v>
      </c>
      <c r="C4" s="1">
        <v>315353.87</v>
      </c>
      <c r="D4" s="1"/>
      <c r="E4" s="1"/>
      <c r="F4" s="1">
        <v>147780</v>
      </c>
      <c r="G4" s="1"/>
      <c r="H4" s="1"/>
      <c r="I4" s="5">
        <f>155000+12573.87</f>
        <v>167573.87</v>
      </c>
      <c r="J4" s="1"/>
      <c r="K4" s="1"/>
      <c r="L4" s="1"/>
      <c r="M4" s="1"/>
      <c r="N4" s="1">
        <f t="shared" si="0"/>
        <v>315353.87</v>
      </c>
      <c r="O4" s="1">
        <f aca="true" t="shared" si="1" ref="O4:O25">C4-N4</f>
        <v>0</v>
      </c>
    </row>
    <row r="5" spans="2:15" ht="12.75">
      <c r="B5">
        <v>100102</v>
      </c>
      <c r="C5" s="1">
        <v>415611.72</v>
      </c>
      <c r="D5" s="1"/>
      <c r="E5" s="1"/>
      <c r="F5" s="1"/>
      <c r="G5" s="1"/>
      <c r="H5" s="1"/>
      <c r="I5" s="5">
        <v>415611.72</v>
      </c>
      <c r="J5" s="1"/>
      <c r="K5" s="1"/>
      <c r="L5" s="1"/>
      <c r="M5" s="1"/>
      <c r="N5" s="1">
        <f t="shared" si="0"/>
        <v>415611.72</v>
      </c>
      <c r="O5" s="1">
        <f t="shared" si="1"/>
        <v>0</v>
      </c>
    </row>
    <row r="6" spans="2:15" ht="12.75">
      <c r="B6">
        <v>100103</v>
      </c>
      <c r="C6" s="1">
        <v>1000000</v>
      </c>
      <c r="D6" s="1"/>
      <c r="E6" s="1"/>
      <c r="F6" s="1"/>
      <c r="G6" s="1"/>
      <c r="H6" s="1"/>
      <c r="I6" s="1"/>
      <c r="J6" s="1"/>
      <c r="K6" s="1">
        <v>1000000</v>
      </c>
      <c r="L6" s="1"/>
      <c r="M6" s="1"/>
      <c r="N6" s="1">
        <f t="shared" si="0"/>
        <v>1000000</v>
      </c>
      <c r="O6" s="1">
        <f t="shared" si="1"/>
        <v>0</v>
      </c>
    </row>
    <row r="7" spans="2:15" ht="12.75">
      <c r="B7">
        <v>100201</v>
      </c>
      <c r="C7" s="1">
        <v>193000</v>
      </c>
      <c r="D7" s="1"/>
      <c r="E7" s="1"/>
      <c r="F7" s="1"/>
      <c r="G7" s="1"/>
      <c r="H7" s="1"/>
      <c r="I7" s="1"/>
      <c r="J7" s="5">
        <v>193000</v>
      </c>
      <c r="K7" s="1"/>
      <c r="L7" s="1"/>
      <c r="M7" s="1"/>
      <c r="N7" s="1">
        <f t="shared" si="0"/>
        <v>193000</v>
      </c>
      <c r="O7" s="1">
        <f>C7-N7</f>
        <v>0</v>
      </c>
    </row>
    <row r="8" spans="2:15" ht="12.75">
      <c r="B8">
        <v>100201</v>
      </c>
      <c r="C8" s="1">
        <v>424196.06</v>
      </c>
      <c r="D8" s="1"/>
      <c r="E8" s="1"/>
      <c r="F8" s="1"/>
      <c r="G8" s="1"/>
      <c r="H8" s="1"/>
      <c r="I8" s="1"/>
      <c r="J8" s="5">
        <v>424196.06</v>
      </c>
      <c r="K8" s="1"/>
      <c r="L8" s="1"/>
      <c r="M8" s="1"/>
      <c r="N8" s="1">
        <f t="shared" si="0"/>
        <v>424196.06</v>
      </c>
      <c r="O8" s="1">
        <f t="shared" si="1"/>
        <v>0</v>
      </c>
    </row>
    <row r="9" spans="2:15" ht="12.75">
      <c r="B9">
        <v>100201</v>
      </c>
      <c r="C9" s="1">
        <v>200000</v>
      </c>
      <c r="D9" s="1"/>
      <c r="E9" s="1"/>
      <c r="F9" s="1"/>
      <c r="G9" s="1"/>
      <c r="H9" s="1"/>
      <c r="I9" s="1"/>
      <c r="J9" s="1"/>
      <c r="K9" s="1">
        <v>200000</v>
      </c>
      <c r="L9" s="1"/>
      <c r="M9" s="1"/>
      <c r="N9" s="1">
        <f t="shared" si="0"/>
        <v>200000</v>
      </c>
      <c r="O9" s="1">
        <f t="shared" si="1"/>
        <v>0</v>
      </c>
    </row>
    <row r="10" spans="2:15" ht="12.75">
      <c r="B10">
        <v>100202</v>
      </c>
      <c r="C10" s="1">
        <v>800000</v>
      </c>
      <c r="D10" s="1"/>
      <c r="E10" s="1"/>
      <c r="F10" s="1"/>
      <c r="G10" s="1"/>
      <c r="H10" s="1"/>
      <c r="I10" s="1"/>
      <c r="J10" s="5">
        <v>800000</v>
      </c>
      <c r="K10" s="1"/>
      <c r="L10" s="1"/>
      <c r="M10" s="1"/>
      <c r="N10" s="1">
        <f t="shared" si="0"/>
        <v>800000</v>
      </c>
      <c r="O10" s="1"/>
    </row>
    <row r="11" spans="2:15" ht="12.75">
      <c r="B11">
        <v>100202</v>
      </c>
      <c r="C11" s="1">
        <v>98000</v>
      </c>
      <c r="D11" s="1"/>
      <c r="E11" s="1"/>
      <c r="F11" s="1"/>
      <c r="G11" s="1"/>
      <c r="H11" s="1"/>
      <c r="I11" s="1"/>
      <c r="J11" s="1"/>
      <c r="K11" s="1">
        <v>98000</v>
      </c>
      <c r="L11" s="1"/>
      <c r="M11" s="1"/>
      <c r="N11" s="1">
        <f t="shared" si="0"/>
        <v>98000</v>
      </c>
      <c r="O11" s="1">
        <f t="shared" si="1"/>
        <v>0</v>
      </c>
    </row>
    <row r="12" spans="2:15" ht="12.75">
      <c r="B12">
        <v>100203</v>
      </c>
      <c r="C12" s="1">
        <v>5950600</v>
      </c>
      <c r="D12" s="5">
        <v>533019</v>
      </c>
      <c r="E12" s="1"/>
      <c r="F12" s="1"/>
      <c r="G12" s="1"/>
      <c r="H12" s="1"/>
      <c r="I12" s="1"/>
      <c r="J12" s="1"/>
      <c r="K12" s="3">
        <f>5202049+215532</f>
        <v>5417581</v>
      </c>
      <c r="L12" s="1"/>
      <c r="M12" s="1"/>
      <c r="N12" s="1">
        <f t="shared" si="0"/>
        <v>5950600</v>
      </c>
      <c r="O12" s="1">
        <f t="shared" si="1"/>
        <v>0</v>
      </c>
    </row>
    <row r="13" spans="2:15" ht="12.75">
      <c r="B13">
        <v>100203</v>
      </c>
      <c r="C13" s="1">
        <v>179400</v>
      </c>
      <c r="D13" s="1"/>
      <c r="E13" s="1"/>
      <c r="F13" s="1">
        <v>29400</v>
      </c>
      <c r="G13" s="1"/>
      <c r="H13" s="1"/>
      <c r="I13" s="1"/>
      <c r="J13" s="6">
        <f>130000+20000</f>
        <v>150000</v>
      </c>
      <c r="K13" s="1"/>
      <c r="L13" s="1"/>
      <c r="M13" s="1"/>
      <c r="N13" s="1">
        <f t="shared" si="0"/>
        <v>179400</v>
      </c>
      <c r="O13" s="1">
        <f t="shared" si="1"/>
        <v>0</v>
      </c>
    </row>
    <row r="14" spans="2:15" ht="12.75">
      <c r="B14">
        <v>100203</v>
      </c>
      <c r="C14" s="1">
        <v>10000</v>
      </c>
      <c r="D14" s="1"/>
      <c r="E14" s="1"/>
      <c r="F14" s="1"/>
      <c r="G14" s="1"/>
      <c r="H14" s="1"/>
      <c r="I14" s="1"/>
      <c r="J14" s="1"/>
      <c r="K14" s="1">
        <v>10000</v>
      </c>
      <c r="L14" s="1"/>
      <c r="M14" s="1"/>
      <c r="N14" s="1">
        <f t="shared" si="0"/>
        <v>10000</v>
      </c>
      <c r="O14" s="1">
        <f t="shared" si="1"/>
        <v>0</v>
      </c>
    </row>
    <row r="15" spans="2:15" ht="12.75">
      <c r="B15">
        <v>100208</v>
      </c>
      <c r="C15" s="1">
        <v>50562.54</v>
      </c>
      <c r="D15" s="1"/>
      <c r="E15" s="1"/>
      <c r="F15" s="1">
        <v>50562.54</v>
      </c>
      <c r="G15" s="1"/>
      <c r="H15" s="1"/>
      <c r="I15" s="1"/>
      <c r="J15" s="1"/>
      <c r="K15" s="1"/>
      <c r="L15" s="1"/>
      <c r="M15" s="1"/>
      <c r="N15" s="1">
        <f t="shared" si="0"/>
        <v>50562.54</v>
      </c>
      <c r="O15" s="1">
        <f t="shared" si="1"/>
        <v>0</v>
      </c>
    </row>
    <row r="16" spans="2:15" ht="12.75">
      <c r="B16">
        <v>150101</v>
      </c>
      <c r="C16" s="1">
        <v>1500005.86</v>
      </c>
      <c r="D16" s="1"/>
      <c r="E16" s="1"/>
      <c r="F16" s="1"/>
      <c r="G16" s="1"/>
      <c r="H16" s="5">
        <v>108500</v>
      </c>
      <c r="I16" s="1"/>
      <c r="J16" s="5">
        <v>773532.71</v>
      </c>
      <c r="K16" s="5"/>
      <c r="L16" s="5">
        <v>499005.95</v>
      </c>
      <c r="M16" s="5">
        <v>118967.2</v>
      </c>
      <c r="N16" s="1">
        <f t="shared" si="0"/>
        <v>1500005.8599999999</v>
      </c>
      <c r="O16" s="1">
        <f t="shared" si="1"/>
        <v>0</v>
      </c>
    </row>
    <row r="17" spans="2:15" ht="12.75">
      <c r="B17">
        <v>150110</v>
      </c>
      <c r="C17" s="1">
        <v>130000</v>
      </c>
      <c r="D17" s="1"/>
      <c r="E17" s="1"/>
      <c r="F17" s="1"/>
      <c r="G17" s="1"/>
      <c r="H17" s="5">
        <v>130000</v>
      </c>
      <c r="I17" s="1"/>
      <c r="J17" s="1"/>
      <c r="K17" s="1"/>
      <c r="L17" s="1"/>
      <c r="M17" s="1"/>
      <c r="N17" s="1">
        <f t="shared" si="0"/>
        <v>130000</v>
      </c>
      <c r="O17" s="1">
        <f t="shared" si="1"/>
        <v>0</v>
      </c>
    </row>
    <row r="18" spans="2:15" ht="12.75">
      <c r="B18" s="4">
        <v>170703</v>
      </c>
      <c r="C18" s="5">
        <v>1586631</v>
      </c>
      <c r="D18" s="5">
        <f>397800+58032.25</f>
        <v>455832.25</v>
      </c>
      <c r="E18" s="5"/>
      <c r="F18" s="5"/>
      <c r="G18" s="5"/>
      <c r="H18" s="5"/>
      <c r="I18" s="5"/>
      <c r="J18" s="5">
        <v>976836.2</v>
      </c>
      <c r="K18" s="5"/>
      <c r="L18" s="5"/>
      <c r="M18" s="5">
        <v>153962.55</v>
      </c>
      <c r="N18" s="5">
        <f t="shared" si="0"/>
        <v>1586631</v>
      </c>
      <c r="O18" s="1">
        <f t="shared" si="1"/>
        <v>0</v>
      </c>
    </row>
    <row r="19" spans="2:15" ht="12.75">
      <c r="B19">
        <v>170703</v>
      </c>
      <c r="C19" s="1">
        <v>546000</v>
      </c>
      <c r="D19" s="1"/>
      <c r="E19" s="1">
        <v>174700</v>
      </c>
      <c r="F19" s="1">
        <v>371300</v>
      </c>
      <c r="G19" s="1"/>
      <c r="H19" s="1"/>
      <c r="I19" s="1"/>
      <c r="J19" s="1"/>
      <c r="K19" s="1"/>
      <c r="L19" s="1"/>
      <c r="M19" s="1"/>
      <c r="N19" s="1">
        <f t="shared" si="0"/>
        <v>546000</v>
      </c>
      <c r="O19" s="1">
        <f t="shared" si="1"/>
        <v>0</v>
      </c>
    </row>
    <row r="20" spans="2:15" ht="12.75">
      <c r="B20">
        <v>170703</v>
      </c>
      <c r="C20" s="1">
        <v>63000</v>
      </c>
      <c r="D20" s="1"/>
      <c r="E20" s="1">
        <v>63000</v>
      </c>
      <c r="F20" s="1"/>
      <c r="G20" s="1"/>
      <c r="H20" s="1"/>
      <c r="I20" s="1"/>
      <c r="J20" s="1"/>
      <c r="K20" s="1"/>
      <c r="L20" s="1"/>
      <c r="M20" s="1"/>
      <c r="N20" s="1">
        <f t="shared" si="0"/>
        <v>63000</v>
      </c>
      <c r="O20" s="1">
        <f t="shared" si="1"/>
        <v>0</v>
      </c>
    </row>
    <row r="21" spans="2:15" ht="12.75">
      <c r="B21">
        <v>180109</v>
      </c>
      <c r="C21" s="1">
        <v>150000</v>
      </c>
      <c r="D21" s="5">
        <v>150000</v>
      </c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150000</v>
      </c>
      <c r="O21" s="1">
        <f t="shared" si="1"/>
        <v>0</v>
      </c>
    </row>
    <row r="22" spans="2:15" ht="12.75">
      <c r="B22">
        <v>180109</v>
      </c>
      <c r="C22" s="1">
        <v>568139.47</v>
      </c>
      <c r="D22" s="1"/>
      <c r="E22" s="1"/>
      <c r="F22" s="1">
        <v>118000</v>
      </c>
      <c r="G22" s="5">
        <v>129470</v>
      </c>
      <c r="H22" s="1"/>
      <c r="I22" s="1"/>
      <c r="J22" s="5">
        <v>320669.47</v>
      </c>
      <c r="K22" s="1"/>
      <c r="L22" s="1"/>
      <c r="M22" s="1"/>
      <c r="N22" s="1">
        <f aca="true" t="shared" si="2" ref="N22:N29">SUM(D22:M22)</f>
        <v>568139.47</v>
      </c>
      <c r="O22" s="1">
        <f t="shared" si="1"/>
        <v>0</v>
      </c>
    </row>
    <row r="23" spans="2:15" ht="12.75">
      <c r="B23">
        <v>240601</v>
      </c>
      <c r="C23" s="1">
        <v>220031.87</v>
      </c>
      <c r="D23" s="5">
        <v>20031.87</v>
      </c>
      <c r="E23" s="1"/>
      <c r="F23" s="1">
        <v>28400</v>
      </c>
      <c r="G23" s="1"/>
      <c r="H23" s="1"/>
      <c r="I23" s="1"/>
      <c r="J23" s="1"/>
      <c r="K23" s="1">
        <v>171600</v>
      </c>
      <c r="L23" s="1"/>
      <c r="M23" s="1"/>
      <c r="N23" s="1">
        <f t="shared" si="2"/>
        <v>220031.87</v>
      </c>
      <c r="O23" s="1">
        <f t="shared" si="1"/>
        <v>0</v>
      </c>
    </row>
    <row r="24" spans="2:15" ht="12.75">
      <c r="B24">
        <v>240900</v>
      </c>
      <c r="C24" s="1">
        <v>130057.01</v>
      </c>
      <c r="D24" s="1"/>
      <c r="E24" s="1"/>
      <c r="F24" s="1">
        <v>130057.01</v>
      </c>
      <c r="G24" s="1"/>
      <c r="H24" s="1"/>
      <c r="I24" s="1"/>
      <c r="J24" s="1"/>
      <c r="K24" s="1"/>
      <c r="L24" s="1"/>
      <c r="M24" s="1"/>
      <c r="N24" s="1">
        <f t="shared" si="2"/>
        <v>130057.01</v>
      </c>
      <c r="O24" s="1">
        <f t="shared" si="1"/>
        <v>0</v>
      </c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1">
        <f t="shared" si="1"/>
        <v>0</v>
      </c>
    </row>
    <row r="26" spans="3:15" ht="12.75">
      <c r="C26" s="1">
        <f>SUM(C3:C25)</f>
        <v>14788589.399999999</v>
      </c>
      <c r="D26" s="1">
        <f aca="true" t="shared" si="3" ref="D26:O26">SUM(D3:D25)</f>
        <v>1416883.12</v>
      </c>
      <c r="E26" s="1">
        <f t="shared" si="3"/>
        <v>237700</v>
      </c>
      <c r="F26" s="1">
        <f t="shared" si="3"/>
        <v>875499.55</v>
      </c>
      <c r="G26" s="1">
        <f t="shared" si="3"/>
        <v>129470</v>
      </c>
      <c r="H26" s="1">
        <f t="shared" si="3"/>
        <v>238500</v>
      </c>
      <c r="I26" s="1">
        <f t="shared" si="3"/>
        <v>583185.59</v>
      </c>
      <c r="J26" s="1">
        <f t="shared" si="3"/>
        <v>3638234.4399999995</v>
      </c>
      <c r="K26" s="1">
        <f t="shared" si="3"/>
        <v>6897181</v>
      </c>
      <c r="L26" s="1">
        <f t="shared" si="3"/>
        <v>499005.95</v>
      </c>
      <c r="M26" s="1">
        <f t="shared" si="3"/>
        <v>272929.75</v>
      </c>
      <c r="N26" s="1">
        <f t="shared" si="3"/>
        <v>14788589.399999999</v>
      </c>
      <c r="O26" s="1">
        <f t="shared" si="3"/>
        <v>0</v>
      </c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2:15" ht="12.75">
      <c r="B28" s="2" t="s">
        <v>0</v>
      </c>
      <c r="C28" s="1"/>
      <c r="D28" s="1"/>
      <c r="E28" s="1">
        <f>E26</f>
        <v>237700</v>
      </c>
      <c r="F28" s="1">
        <f>F26</f>
        <v>875499.55</v>
      </c>
      <c r="G28" s="1"/>
      <c r="H28" s="1"/>
      <c r="I28" s="1"/>
      <c r="J28" s="1"/>
      <c r="K28" s="1">
        <f>K26</f>
        <v>6897181</v>
      </c>
      <c r="L28" s="1"/>
      <c r="M28" s="1"/>
      <c r="N28" s="1">
        <f t="shared" si="2"/>
        <v>8010380.55</v>
      </c>
      <c r="O28" s="1"/>
    </row>
    <row r="29" spans="2:15" ht="12.75">
      <c r="B29" s="2" t="s">
        <v>1</v>
      </c>
      <c r="C29" s="1"/>
      <c r="D29" s="1">
        <f>D26</f>
        <v>1416883.12</v>
      </c>
      <c r="E29" s="1"/>
      <c r="F29" s="1"/>
      <c r="G29" s="1">
        <f>G26</f>
        <v>129470</v>
      </c>
      <c r="H29" s="1">
        <f>H26</f>
        <v>238500</v>
      </c>
      <c r="I29" s="1">
        <f>I26</f>
        <v>583185.59</v>
      </c>
      <c r="J29" s="1">
        <f>J26</f>
        <v>3638234.4399999995</v>
      </c>
      <c r="K29" s="1"/>
      <c r="L29" s="1">
        <f>L26</f>
        <v>499005.95</v>
      </c>
      <c r="M29" s="1">
        <f>M26</f>
        <v>272929.75</v>
      </c>
      <c r="N29" s="1">
        <f t="shared" si="2"/>
        <v>6778208.85</v>
      </c>
      <c r="O29" s="1"/>
    </row>
    <row r="30" spans="3:15" ht="12.75">
      <c r="C30" s="1"/>
      <c r="D30" s="1">
        <f>D28+D29</f>
        <v>1416883.12</v>
      </c>
      <c r="E30" s="1">
        <f aca="true" t="shared" si="4" ref="E30:N30">E28+E29</f>
        <v>237700</v>
      </c>
      <c r="F30" s="1">
        <f t="shared" si="4"/>
        <v>875499.55</v>
      </c>
      <c r="G30" s="1">
        <f t="shared" si="4"/>
        <v>129470</v>
      </c>
      <c r="H30" s="1">
        <f t="shared" si="4"/>
        <v>238500</v>
      </c>
      <c r="I30" s="1">
        <f t="shared" si="4"/>
        <v>583185.59</v>
      </c>
      <c r="J30" s="1">
        <f t="shared" si="4"/>
        <v>3638234.4399999995</v>
      </c>
      <c r="K30" s="1">
        <f t="shared" si="4"/>
        <v>6897181</v>
      </c>
      <c r="L30" s="1">
        <f t="shared" si="4"/>
        <v>499005.95</v>
      </c>
      <c r="M30" s="1">
        <f t="shared" si="4"/>
        <v>272929.75</v>
      </c>
      <c r="N30" s="1">
        <f t="shared" si="4"/>
        <v>14788589.399999999</v>
      </c>
      <c r="O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2016-03-25T08:16:19Z</cp:lastPrinted>
  <dcterms:created xsi:type="dcterms:W3CDTF">1996-10-08T23:32:33Z</dcterms:created>
  <dcterms:modified xsi:type="dcterms:W3CDTF">2016-07-03T11:11:58Z</dcterms:modified>
  <cp:category/>
  <cp:version/>
  <cp:contentType/>
  <cp:contentStatus/>
</cp:coreProperties>
</file>